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Virginia\"/>
    </mc:Choice>
  </mc:AlternateContent>
  <bookViews>
    <workbookView xWindow="0" yWindow="0" windowWidth="24210" windowHeight="8235"/>
  </bookViews>
  <sheets>
    <sheet name="Mountain View" sheetId="1" r:id="rId1"/>
    <sheet name="Yearly" sheetId="2" r:id="rId2"/>
    <sheet name="playoff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I14" i="3"/>
  <c r="H14" i="3"/>
  <c r="G14" i="3"/>
  <c r="E14" i="3"/>
  <c r="D14" i="3"/>
  <c r="F15" i="3" l="1"/>
  <c r="J14" i="3"/>
  <c r="H13" i="2"/>
  <c r="G13" i="2"/>
  <c r="D13" i="2"/>
  <c r="E13" i="2"/>
  <c r="C13" i="2"/>
  <c r="L13" i="2" l="1"/>
  <c r="B13" i="2"/>
  <c r="J13" i="2" s="1"/>
  <c r="F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D2" i="2"/>
  <c r="E2" i="2"/>
  <c r="C2" i="2"/>
  <c r="I13" i="2" l="1"/>
  <c r="K13" i="2" s="1"/>
  <c r="F11" i="2"/>
  <c r="F12" i="2"/>
  <c r="F10" i="2"/>
  <c r="L12" i="2"/>
  <c r="B12" i="2"/>
  <c r="I12" i="2" s="1"/>
  <c r="L9" i="2"/>
  <c r="B10" i="2"/>
  <c r="I10" i="2" s="1"/>
  <c r="L11" i="2"/>
  <c r="B11" i="2"/>
  <c r="I11" i="2" s="1"/>
  <c r="B8" i="2"/>
  <c r="I8" i="2" s="1"/>
  <c r="F9" i="2"/>
  <c r="L10" i="2"/>
  <c r="F7" i="2"/>
  <c r="F8" i="2"/>
  <c r="B9" i="2"/>
  <c r="J9" i="2" s="1"/>
  <c r="F6" i="2"/>
  <c r="L5" i="2"/>
  <c r="L6" i="2"/>
  <c r="L8" i="2"/>
  <c r="B7" i="2"/>
  <c r="I7" i="2" s="1"/>
  <c r="F5" i="2"/>
  <c r="D15" i="2"/>
  <c r="L7" i="2"/>
  <c r="B4" i="2"/>
  <c r="I4" i="2" s="1"/>
  <c r="L4" i="2"/>
  <c r="B6" i="2"/>
  <c r="J6" i="2" s="1"/>
  <c r="F3" i="2"/>
  <c r="B5" i="2"/>
  <c r="I5" i="2" s="1"/>
  <c r="F4" i="2"/>
  <c r="E15" i="2"/>
  <c r="L3" i="2"/>
  <c r="H16" i="2"/>
  <c r="G16" i="2"/>
  <c r="B3" i="2"/>
  <c r="I3" i="2" s="1"/>
  <c r="F2" i="2"/>
  <c r="L2" i="2"/>
  <c r="C15" i="2"/>
  <c r="G15" i="2"/>
  <c r="H15" i="2"/>
  <c r="B2" i="2"/>
  <c r="E135" i="1"/>
  <c r="D135" i="1"/>
  <c r="I134" i="1"/>
  <c r="H134" i="1"/>
  <c r="G134" i="1"/>
  <c r="E134" i="1"/>
  <c r="D134" i="1"/>
  <c r="J8" i="2" l="1"/>
  <c r="K8" i="2" s="1"/>
  <c r="J7" i="2"/>
  <c r="K7" i="2" s="1"/>
  <c r="J10" i="2"/>
  <c r="K10" i="2" s="1"/>
  <c r="J12" i="2"/>
  <c r="K12" i="2" s="1"/>
  <c r="J11" i="2"/>
  <c r="K11" i="2" s="1"/>
  <c r="I9" i="2"/>
  <c r="K9" i="2" s="1"/>
  <c r="J4" i="2"/>
  <c r="K4" i="2" s="1"/>
  <c r="B15" i="2"/>
  <c r="J15" i="2" s="1"/>
  <c r="J5" i="2"/>
  <c r="K5" i="2" s="1"/>
  <c r="I6" i="2"/>
  <c r="K6" i="2" s="1"/>
  <c r="F15" i="2"/>
  <c r="J3" i="2"/>
  <c r="K3" i="2" s="1"/>
  <c r="J2" i="2"/>
  <c r="I2" i="2"/>
  <c r="L15" i="2"/>
  <c r="J134" i="1"/>
  <c r="F135" i="1"/>
  <c r="I15" i="2" l="1"/>
  <c r="K15" i="2" s="1"/>
  <c r="K2" i="2"/>
</calcChain>
</file>

<file path=xl/comments1.xml><?xml version="1.0" encoding="utf-8"?>
<comments xmlns="http://schemas.openxmlformats.org/spreadsheetml/2006/main">
  <authors>
    <author>Melissa</author>
  </authors>
  <commentList>
    <comment ref="A134" authorId="0" shape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<sst xmlns="http://schemas.openxmlformats.org/spreadsheetml/2006/main" count="828" uniqueCount="77">
  <si>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</si>
  <si>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</si>
  <si>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</si>
  <si>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</si>
  <si>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</si>
  <si>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</si>
  <si>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</si>
  <si>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</si>
  <si>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</si>
  <si>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</si>
  <si>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</si>
  <si>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</si>
  <si>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</si>
  <si>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</si>
  <si>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</si>
  <si>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</si>
  <si>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</si>
  <si>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 xml:space="preserve"> </t>
  </si>
  <si>
    <t>Atlee</t>
  </si>
  <si>
    <t>Eric Cooke</t>
  </si>
  <si>
    <t>Stafford</t>
  </si>
  <si>
    <t>Riverbend</t>
  </si>
  <si>
    <t>Midlothian</t>
  </si>
  <si>
    <t>Colonial Forge</t>
  </si>
  <si>
    <t>North Stafford</t>
  </si>
  <si>
    <t>Brooke Point</t>
  </si>
  <si>
    <t>Massaponax</t>
  </si>
  <si>
    <t>Albemarle</t>
  </si>
  <si>
    <t>Charlottesville</t>
  </si>
  <si>
    <t>Spotsylvania</t>
  </si>
  <si>
    <t>Busch Memorial Stadium</t>
  </si>
  <si>
    <t>Fredericksburg</t>
  </si>
  <si>
    <t>Freedom Woodbridge</t>
  </si>
  <si>
    <t>Woodbridge</t>
  </si>
  <si>
    <t>Prince George</t>
  </si>
  <si>
    <t>Fauquier</t>
  </si>
  <si>
    <t>Warrenton</t>
  </si>
  <si>
    <t>forfeit - original score 34-6</t>
  </si>
  <si>
    <t>James Monroe</t>
  </si>
  <si>
    <t>Osbourn</t>
  </si>
  <si>
    <t>Lou Sorrentino</t>
  </si>
  <si>
    <t>Maury Stadium</t>
  </si>
  <si>
    <t>Manassas</t>
  </si>
  <si>
    <t>James J. Leo Stadium</t>
  </si>
  <si>
    <t>playoff at Stafford</t>
  </si>
  <si>
    <t>playoff at Manassas</t>
  </si>
  <si>
    <t>Orange</t>
  </si>
  <si>
    <t>John Porterfield Park</t>
  </si>
  <si>
    <t>playoff at Spotsylvania</t>
  </si>
  <si>
    <t>Potomac</t>
  </si>
  <si>
    <t>Neutral</t>
  </si>
  <si>
    <t>Freedom High</t>
  </si>
  <si>
    <t>playoff at Woodbridge</t>
  </si>
  <si>
    <t>Varina</t>
  </si>
  <si>
    <t>Richmond</t>
  </si>
  <si>
    <t>Lee-Davis</t>
  </si>
  <si>
    <t>Liberty Bealeton</t>
  </si>
  <si>
    <t>Bealeton</t>
  </si>
  <si>
    <t>Kip Hull Field</t>
  </si>
  <si>
    <t>Briar Woods</t>
  </si>
  <si>
    <t>Ashburn</t>
  </si>
  <si>
    <t>playoff at Ashburn</t>
  </si>
  <si>
    <t>Mechanicsville</t>
  </si>
  <si>
    <t>Osbourn Park</t>
  </si>
  <si>
    <t>Gar-Field</t>
  </si>
  <si>
    <t>Dale City</t>
  </si>
  <si>
    <t>Patriot</t>
  </si>
  <si>
    <t>Dumfries</t>
  </si>
  <si>
    <t>G</t>
  </si>
  <si>
    <t>%</t>
  </si>
  <si>
    <t>PF</t>
  </si>
  <si>
    <t>PA</t>
  </si>
  <si>
    <t>Ave</t>
  </si>
  <si>
    <t>Pt. Diff.</t>
  </si>
  <si>
    <t>Pt. %</t>
  </si>
  <si>
    <t>Points / year</t>
  </si>
  <si>
    <t>Nokesville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</si>
</sst>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6" fillId="6" borderId="2" xfId="2" applyFont="1" applyFill="1" applyBorder="1"/>
    <xf numFmtId="165" fontId="6" fillId="6" borderId="2" xfId="2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8" fontId="6" fillId="6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B200"/>
      <color rgb="FFD6A300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2</xdr:col>
      <xdr:colOff>1457325</xdr:colOff>
      <xdr:row>140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1457325</xdr:colOff>
      <xdr:row>20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6E5DA-F3CB-48E7-87B9-B1D82C4C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0696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5"/>
  <sheetViews>
    <sheetView tabSelected="1" zoomScaleNormal="100" workbookViewId="0">
      <pane ySplit="1" topLeftCell="A110" activePane="bottomLeft" state="frozen"/>
      <selection pane="bottomLeft" activeCell="I132" sqref="I13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1">
        <v>2005</v>
      </c>
      <c r="B2" s="22">
        <v>42614</v>
      </c>
      <c r="C2" s="23" t="s">
        <v>18</v>
      </c>
      <c r="D2" s="21">
        <v>0</v>
      </c>
      <c r="E2" s="21">
        <v>37</v>
      </c>
      <c r="F2" s="21" t="s">
        <v>7</v>
      </c>
      <c r="G2" s="21"/>
      <c r="H2" s="21">
        <v>1</v>
      </c>
      <c r="I2" s="21"/>
      <c r="J2" s="21"/>
      <c r="K2" s="24" t="s">
        <v>15</v>
      </c>
      <c r="L2" s="25" t="s">
        <v>18</v>
      </c>
      <c r="M2" s="26"/>
      <c r="N2" s="23" t="s">
        <v>19</v>
      </c>
      <c r="O2" s="23"/>
    </row>
    <row r="3" spans="1:15" ht="14.25" customHeight="1" x14ac:dyDescent="0.2">
      <c r="A3" s="21">
        <v>2005</v>
      </c>
      <c r="B3" s="22">
        <v>42622</v>
      </c>
      <c r="C3" s="23" t="s">
        <v>32</v>
      </c>
      <c r="D3" s="21">
        <v>3</v>
      </c>
      <c r="E3" s="21">
        <v>25</v>
      </c>
      <c r="F3" s="21" t="s">
        <v>7</v>
      </c>
      <c r="G3" s="21"/>
      <c r="H3" s="21">
        <v>1</v>
      </c>
      <c r="I3" s="21"/>
      <c r="J3" s="21"/>
      <c r="K3" s="24" t="s">
        <v>16</v>
      </c>
      <c r="L3" s="25" t="s">
        <v>20</v>
      </c>
      <c r="M3" s="26"/>
      <c r="N3" s="23" t="s">
        <v>19</v>
      </c>
      <c r="O3" s="23"/>
    </row>
    <row r="4" spans="1:15" ht="14.25" customHeight="1" x14ac:dyDescent="0.2">
      <c r="A4" s="21">
        <v>2005</v>
      </c>
      <c r="B4" s="22">
        <v>42629</v>
      </c>
      <c r="C4" s="23" t="s">
        <v>21</v>
      </c>
      <c r="D4" s="21">
        <v>0</v>
      </c>
      <c r="E4" s="21">
        <v>28</v>
      </c>
      <c r="F4" s="21" t="s">
        <v>7</v>
      </c>
      <c r="G4" s="21"/>
      <c r="H4" s="21">
        <v>1</v>
      </c>
      <c r="I4" s="21"/>
      <c r="J4" s="21"/>
      <c r="K4" s="24" t="s">
        <v>16</v>
      </c>
      <c r="L4" s="25" t="s">
        <v>20</v>
      </c>
      <c r="M4" s="26"/>
      <c r="N4" s="23" t="s">
        <v>19</v>
      </c>
      <c r="O4" s="23"/>
    </row>
    <row r="5" spans="1:15" ht="14.25" customHeight="1" x14ac:dyDescent="0.2">
      <c r="A5" s="21">
        <v>2005</v>
      </c>
      <c r="B5" s="22">
        <v>42636</v>
      </c>
      <c r="C5" s="23" t="s">
        <v>22</v>
      </c>
      <c r="D5" s="21">
        <v>0</v>
      </c>
      <c r="E5" s="21">
        <v>19</v>
      </c>
      <c r="F5" s="21" t="s">
        <v>7</v>
      </c>
      <c r="G5" s="21"/>
      <c r="H5" s="21">
        <v>1</v>
      </c>
      <c r="I5" s="21"/>
      <c r="J5" s="21"/>
      <c r="K5" s="24" t="s">
        <v>15</v>
      </c>
      <c r="L5" s="25" t="s">
        <v>22</v>
      </c>
      <c r="M5" s="26"/>
      <c r="N5" s="23" t="s">
        <v>19</v>
      </c>
      <c r="O5" s="23"/>
    </row>
    <row r="6" spans="1:15" ht="14.25" customHeight="1" x14ac:dyDescent="0.2">
      <c r="A6" s="21">
        <v>2005</v>
      </c>
      <c r="B6" s="22">
        <v>42643</v>
      </c>
      <c r="C6" s="23" t="s">
        <v>23</v>
      </c>
      <c r="D6" s="21">
        <v>0</v>
      </c>
      <c r="E6" s="21">
        <v>36</v>
      </c>
      <c r="F6" s="21" t="s">
        <v>7</v>
      </c>
      <c r="G6" s="21"/>
      <c r="H6" s="21">
        <v>1</v>
      </c>
      <c r="I6" s="21"/>
      <c r="J6" s="21"/>
      <c r="K6" s="24" t="s">
        <v>15</v>
      </c>
      <c r="L6" s="25" t="s">
        <v>20</v>
      </c>
      <c r="M6" s="26"/>
      <c r="N6" s="23" t="s">
        <v>19</v>
      </c>
      <c r="O6" s="23"/>
    </row>
    <row r="7" spans="1:15" ht="14.25" customHeight="1" x14ac:dyDescent="0.2">
      <c r="A7" s="21">
        <v>2005</v>
      </c>
      <c r="B7" s="22">
        <v>42650</v>
      </c>
      <c r="C7" s="23" t="s">
        <v>20</v>
      </c>
      <c r="D7" s="21">
        <v>21</v>
      </c>
      <c r="E7" s="21">
        <v>49</v>
      </c>
      <c r="F7" s="21" t="s">
        <v>7</v>
      </c>
      <c r="G7" s="21"/>
      <c r="H7" s="21">
        <v>1</v>
      </c>
      <c r="I7" s="21"/>
      <c r="J7" s="21"/>
      <c r="K7" s="24" t="s">
        <v>16</v>
      </c>
      <c r="L7" s="25" t="s">
        <v>20</v>
      </c>
      <c r="M7" s="26"/>
      <c r="N7" s="23" t="s">
        <v>19</v>
      </c>
      <c r="O7" s="23"/>
    </row>
    <row r="8" spans="1:15" ht="14.25" customHeight="1" x14ac:dyDescent="0.2">
      <c r="A8" s="21">
        <v>2005</v>
      </c>
      <c r="B8" s="22">
        <v>42657</v>
      </c>
      <c r="C8" s="23" t="s">
        <v>24</v>
      </c>
      <c r="D8" s="21">
        <v>0</v>
      </c>
      <c r="E8" s="21">
        <v>51</v>
      </c>
      <c r="F8" s="21" t="s">
        <v>7</v>
      </c>
      <c r="G8" s="21"/>
      <c r="H8" s="21">
        <v>1</v>
      </c>
      <c r="I8" s="21"/>
      <c r="J8" s="21"/>
      <c r="K8" s="24" t="s">
        <v>16</v>
      </c>
      <c r="L8" s="25" t="s">
        <v>20</v>
      </c>
      <c r="M8" s="26"/>
      <c r="N8" s="23" t="s">
        <v>19</v>
      </c>
      <c r="O8" s="23"/>
    </row>
    <row r="9" spans="1:15" ht="14.25" customHeight="1" x14ac:dyDescent="0.2">
      <c r="A9" s="21">
        <v>2005</v>
      </c>
      <c r="B9" s="22">
        <v>42664</v>
      </c>
      <c r="C9" s="23" t="s">
        <v>25</v>
      </c>
      <c r="D9" s="21">
        <v>6</v>
      </c>
      <c r="E9" s="21">
        <v>29</v>
      </c>
      <c r="F9" s="21" t="s">
        <v>7</v>
      </c>
      <c r="G9" s="21"/>
      <c r="H9" s="21">
        <v>1</v>
      </c>
      <c r="I9" s="21"/>
      <c r="J9" s="21"/>
      <c r="K9" s="24" t="s">
        <v>15</v>
      </c>
      <c r="L9" s="25" t="s">
        <v>20</v>
      </c>
      <c r="M9" s="26"/>
      <c r="N9" s="23" t="s">
        <v>19</v>
      </c>
      <c r="O9" s="23"/>
    </row>
    <row r="10" spans="1:15" ht="14.25" customHeight="1" x14ac:dyDescent="0.2">
      <c r="A10" s="21">
        <v>2005</v>
      </c>
      <c r="B10" s="22">
        <v>42678</v>
      </c>
      <c r="C10" s="23" t="s">
        <v>26</v>
      </c>
      <c r="D10" s="21">
        <v>14</v>
      </c>
      <c r="E10" s="21">
        <v>62</v>
      </c>
      <c r="F10" s="21" t="s">
        <v>7</v>
      </c>
      <c r="G10" s="21"/>
      <c r="H10" s="21">
        <v>1</v>
      </c>
      <c r="I10" s="21"/>
      <c r="J10" s="21"/>
      <c r="K10" s="24" t="s">
        <v>16</v>
      </c>
      <c r="L10" s="25" t="s">
        <v>20</v>
      </c>
      <c r="M10" s="26"/>
      <c r="N10" s="23" t="s">
        <v>19</v>
      </c>
      <c r="O10" s="23"/>
    </row>
    <row r="11" spans="1:15" ht="14.25" customHeight="1" x14ac:dyDescent="0.2">
      <c r="A11" s="21">
        <v>2005</v>
      </c>
      <c r="B11" s="22">
        <v>42685</v>
      </c>
      <c r="C11" s="23" t="s">
        <v>27</v>
      </c>
      <c r="D11" s="21">
        <v>29</v>
      </c>
      <c r="E11" s="21">
        <v>39</v>
      </c>
      <c r="F11" s="21" t="s">
        <v>7</v>
      </c>
      <c r="G11" s="21"/>
      <c r="H11" s="21">
        <v>1</v>
      </c>
      <c r="I11" s="21"/>
      <c r="J11" s="21"/>
      <c r="K11" s="24" t="s">
        <v>15</v>
      </c>
      <c r="L11" s="25" t="s">
        <v>28</v>
      </c>
      <c r="M11" s="26"/>
      <c r="N11" s="23" t="s">
        <v>19</v>
      </c>
      <c r="O11" s="23"/>
    </row>
    <row r="12" spans="1:15" ht="14.25" customHeight="1" x14ac:dyDescent="0.2">
      <c r="A12" s="27">
        <v>2006</v>
      </c>
      <c r="B12" s="28">
        <v>42613</v>
      </c>
      <c r="C12" s="29" t="s">
        <v>18</v>
      </c>
      <c r="D12" s="27">
        <v>6</v>
      </c>
      <c r="E12" s="27">
        <v>7</v>
      </c>
      <c r="F12" s="27" t="s">
        <v>7</v>
      </c>
      <c r="G12" s="27"/>
      <c r="H12" s="27">
        <v>1</v>
      </c>
      <c r="I12" s="27"/>
      <c r="J12" s="27"/>
      <c r="K12" s="30" t="s">
        <v>16</v>
      </c>
      <c r="L12" s="31" t="s">
        <v>20</v>
      </c>
      <c r="M12" s="32"/>
      <c r="N12" s="29" t="s">
        <v>19</v>
      </c>
      <c r="O12" s="29"/>
    </row>
    <row r="13" spans="1:15" ht="14.25" customHeight="1" x14ac:dyDescent="0.2">
      <c r="A13" s="27">
        <v>2006</v>
      </c>
      <c r="B13" s="28">
        <v>42621</v>
      </c>
      <c r="C13" s="29" t="s">
        <v>32</v>
      </c>
      <c r="D13" s="27">
        <v>7</v>
      </c>
      <c r="E13" s="27">
        <v>6</v>
      </c>
      <c r="F13" s="27" t="s">
        <v>6</v>
      </c>
      <c r="G13" s="27">
        <v>1</v>
      </c>
      <c r="H13" s="27"/>
      <c r="I13" s="27"/>
      <c r="J13" s="27"/>
      <c r="K13" s="30" t="s">
        <v>15</v>
      </c>
      <c r="L13" s="31" t="s">
        <v>33</v>
      </c>
      <c r="M13" s="32"/>
      <c r="N13" s="29" t="s">
        <v>19</v>
      </c>
      <c r="O13" s="29"/>
    </row>
    <row r="14" spans="1:15" ht="14.25" customHeight="1" x14ac:dyDescent="0.2">
      <c r="A14" s="27">
        <v>2006</v>
      </c>
      <c r="B14" s="28">
        <v>42628</v>
      </c>
      <c r="C14" s="29" t="s">
        <v>21</v>
      </c>
      <c r="D14" s="27">
        <v>0</v>
      </c>
      <c r="E14" s="27">
        <v>35</v>
      </c>
      <c r="F14" s="27" t="s">
        <v>7</v>
      </c>
      <c r="G14" s="27"/>
      <c r="H14" s="27">
        <v>1</v>
      </c>
      <c r="I14" s="27"/>
      <c r="J14" s="27"/>
      <c r="K14" s="30" t="s">
        <v>15</v>
      </c>
      <c r="L14" s="31" t="s">
        <v>29</v>
      </c>
      <c r="M14" s="32"/>
      <c r="N14" s="29" t="s">
        <v>19</v>
      </c>
      <c r="O14" s="29"/>
    </row>
    <row r="15" spans="1:15" ht="14.25" customHeight="1" x14ac:dyDescent="0.2">
      <c r="A15" s="27">
        <v>2006</v>
      </c>
      <c r="B15" s="28">
        <v>42635</v>
      </c>
      <c r="C15" s="29" t="s">
        <v>22</v>
      </c>
      <c r="D15" s="27">
        <v>7</v>
      </c>
      <c r="E15" s="27">
        <v>0</v>
      </c>
      <c r="F15" s="27" t="s">
        <v>6</v>
      </c>
      <c r="G15" s="27">
        <v>1</v>
      </c>
      <c r="H15" s="27"/>
      <c r="I15" s="27"/>
      <c r="J15" s="27"/>
      <c r="K15" s="30" t="s">
        <v>16</v>
      </c>
      <c r="L15" s="31" t="s">
        <v>20</v>
      </c>
      <c r="M15" s="32"/>
      <c r="N15" s="29" t="s">
        <v>19</v>
      </c>
      <c r="O15" s="29"/>
    </row>
    <row r="16" spans="1:15" ht="14.25" customHeight="1" x14ac:dyDescent="0.2">
      <c r="A16" s="27">
        <v>2006</v>
      </c>
      <c r="B16" s="28">
        <v>42642</v>
      </c>
      <c r="C16" s="29" t="s">
        <v>23</v>
      </c>
      <c r="D16" s="27">
        <v>0</v>
      </c>
      <c r="E16" s="27">
        <v>28</v>
      </c>
      <c r="F16" s="27" t="s">
        <v>7</v>
      </c>
      <c r="G16" s="27"/>
      <c r="H16" s="27">
        <v>1</v>
      </c>
      <c r="I16" s="27"/>
      <c r="J16" s="27"/>
      <c r="K16" s="30" t="s">
        <v>16</v>
      </c>
      <c r="L16" s="31" t="s">
        <v>20</v>
      </c>
      <c r="M16" s="32"/>
      <c r="N16" s="29" t="s">
        <v>19</v>
      </c>
      <c r="O16" s="29"/>
    </row>
    <row r="17" spans="1:15" ht="14.25" customHeight="1" x14ac:dyDescent="0.2">
      <c r="A17" s="27">
        <v>2006</v>
      </c>
      <c r="B17" s="28">
        <v>42649</v>
      </c>
      <c r="C17" s="29" t="s">
        <v>20</v>
      </c>
      <c r="D17" s="27">
        <v>7</v>
      </c>
      <c r="E17" s="27">
        <v>16</v>
      </c>
      <c r="F17" s="27" t="s">
        <v>7</v>
      </c>
      <c r="G17" s="27"/>
      <c r="H17" s="27">
        <v>1</v>
      </c>
      <c r="I17" s="27"/>
      <c r="J17" s="27"/>
      <c r="K17" s="30" t="s">
        <v>15</v>
      </c>
      <c r="L17" s="31" t="s">
        <v>20</v>
      </c>
      <c r="M17" s="32" t="s">
        <v>30</v>
      </c>
      <c r="N17" s="29" t="s">
        <v>19</v>
      </c>
      <c r="O17" s="29"/>
    </row>
    <row r="18" spans="1:15" ht="14.25" customHeight="1" x14ac:dyDescent="0.2">
      <c r="A18" s="27">
        <v>2006</v>
      </c>
      <c r="B18" s="28">
        <v>42656</v>
      </c>
      <c r="C18" s="29" t="s">
        <v>24</v>
      </c>
      <c r="D18" s="27">
        <v>7</v>
      </c>
      <c r="E18" s="27">
        <v>20</v>
      </c>
      <c r="F18" s="27" t="s">
        <v>7</v>
      </c>
      <c r="G18" s="27"/>
      <c r="H18" s="27">
        <v>1</v>
      </c>
      <c r="I18" s="27"/>
      <c r="J18" s="27"/>
      <c r="K18" s="30" t="s">
        <v>15</v>
      </c>
      <c r="L18" s="31" t="s">
        <v>20</v>
      </c>
      <c r="M18" s="32"/>
      <c r="N18" s="29" t="s">
        <v>19</v>
      </c>
      <c r="O18" s="29"/>
    </row>
    <row r="19" spans="1:15" ht="14.25" customHeight="1" x14ac:dyDescent="0.2">
      <c r="A19" s="27">
        <v>2006</v>
      </c>
      <c r="B19" s="28">
        <v>42663</v>
      </c>
      <c r="C19" s="29" t="s">
        <v>25</v>
      </c>
      <c r="D19" s="27">
        <v>0</v>
      </c>
      <c r="E19" s="27">
        <v>35</v>
      </c>
      <c r="F19" s="27" t="s">
        <v>7</v>
      </c>
      <c r="G19" s="27"/>
      <c r="H19" s="27">
        <v>1</v>
      </c>
      <c r="I19" s="27"/>
      <c r="J19" s="27"/>
      <c r="K19" s="30" t="s">
        <v>16</v>
      </c>
      <c r="L19" s="31" t="s">
        <v>20</v>
      </c>
      <c r="M19" s="32"/>
      <c r="N19" s="29" t="s">
        <v>19</v>
      </c>
      <c r="O19" s="29"/>
    </row>
    <row r="20" spans="1:15" ht="14.25" customHeight="1" x14ac:dyDescent="0.2">
      <c r="A20" s="27">
        <v>2006</v>
      </c>
      <c r="B20" s="28">
        <v>42677</v>
      </c>
      <c r="C20" s="29" t="s">
        <v>26</v>
      </c>
      <c r="D20" s="27">
        <v>13</v>
      </c>
      <c r="E20" s="27">
        <v>31</v>
      </c>
      <c r="F20" s="27" t="s">
        <v>7</v>
      </c>
      <c r="G20" s="27"/>
      <c r="H20" s="27">
        <v>1</v>
      </c>
      <c r="I20" s="27"/>
      <c r="J20" s="27"/>
      <c r="K20" s="30" t="s">
        <v>15</v>
      </c>
      <c r="L20" s="31" t="s">
        <v>31</v>
      </c>
      <c r="M20" s="32"/>
      <c r="N20" s="29" t="s">
        <v>19</v>
      </c>
      <c r="O20" s="29"/>
    </row>
    <row r="21" spans="1:15" ht="14.25" customHeight="1" x14ac:dyDescent="0.2">
      <c r="A21" s="27">
        <v>2006</v>
      </c>
      <c r="B21" s="28">
        <v>42684</v>
      </c>
      <c r="C21" s="29" t="s">
        <v>27</v>
      </c>
      <c r="D21" s="27">
        <v>13</v>
      </c>
      <c r="E21" s="27">
        <v>28</v>
      </c>
      <c r="F21" s="27" t="s">
        <v>7</v>
      </c>
      <c r="G21" s="27"/>
      <c r="H21" s="27">
        <v>1</v>
      </c>
      <c r="I21" s="27"/>
      <c r="J21" s="27"/>
      <c r="K21" s="30" t="s">
        <v>16</v>
      </c>
      <c r="L21" s="31" t="s">
        <v>20</v>
      </c>
      <c r="M21" s="32"/>
      <c r="N21" s="29" t="s">
        <v>19</v>
      </c>
      <c r="O21" s="29"/>
    </row>
    <row r="22" spans="1:15" ht="14.25" customHeight="1" x14ac:dyDescent="0.2">
      <c r="A22" s="21">
        <v>2007</v>
      </c>
      <c r="B22" s="22">
        <v>42620</v>
      </c>
      <c r="C22" s="23" t="s">
        <v>32</v>
      </c>
      <c r="D22" s="21">
        <v>22</v>
      </c>
      <c r="E22" s="21">
        <v>12</v>
      </c>
      <c r="F22" s="21" t="s">
        <v>6</v>
      </c>
      <c r="G22" s="21">
        <v>1</v>
      </c>
      <c r="H22" s="21"/>
      <c r="I22" s="21"/>
      <c r="J22" s="21"/>
      <c r="K22" s="24" t="s">
        <v>16</v>
      </c>
      <c r="L22" s="25" t="s">
        <v>20</v>
      </c>
      <c r="M22" s="26"/>
      <c r="N22" s="23" t="s">
        <v>19</v>
      </c>
      <c r="O22" s="23"/>
    </row>
    <row r="23" spans="1:15" ht="14.25" customHeight="1" x14ac:dyDescent="0.2">
      <c r="A23" s="21">
        <v>2007</v>
      </c>
      <c r="B23" s="22">
        <v>42627</v>
      </c>
      <c r="C23" s="23" t="s">
        <v>34</v>
      </c>
      <c r="D23" s="21">
        <v>0</v>
      </c>
      <c r="E23" s="21">
        <v>10</v>
      </c>
      <c r="F23" s="21" t="s">
        <v>7</v>
      </c>
      <c r="G23" s="21"/>
      <c r="H23" s="21">
        <v>1</v>
      </c>
      <c r="I23" s="21"/>
      <c r="J23" s="21"/>
      <c r="K23" s="24" t="s">
        <v>15</v>
      </c>
      <c r="L23" s="25" t="s">
        <v>34</v>
      </c>
      <c r="M23" s="26"/>
      <c r="N23" s="23" t="s">
        <v>19</v>
      </c>
      <c r="O23" s="23"/>
    </row>
    <row r="24" spans="1:15" ht="14.25" customHeight="1" x14ac:dyDescent="0.2">
      <c r="A24" s="21">
        <v>2007</v>
      </c>
      <c r="B24" s="22">
        <v>42634</v>
      </c>
      <c r="C24" s="23" t="s">
        <v>35</v>
      </c>
      <c r="D24" s="21">
        <v>22</v>
      </c>
      <c r="E24" s="21">
        <v>48</v>
      </c>
      <c r="F24" s="21" t="s">
        <v>7</v>
      </c>
      <c r="G24" s="21"/>
      <c r="H24" s="21">
        <v>1</v>
      </c>
      <c r="I24" s="21"/>
      <c r="J24" s="21"/>
      <c r="K24" s="24" t="s">
        <v>15</v>
      </c>
      <c r="L24" s="25" t="s">
        <v>36</v>
      </c>
      <c r="M24" s="26"/>
      <c r="N24" s="23" t="s">
        <v>19</v>
      </c>
      <c r="O24" s="23"/>
    </row>
    <row r="25" spans="1:15" ht="14.25" customHeight="1" x14ac:dyDescent="0.2">
      <c r="A25" s="21">
        <v>2007</v>
      </c>
      <c r="B25" s="22">
        <v>42641</v>
      </c>
      <c r="C25" s="23" t="s">
        <v>21</v>
      </c>
      <c r="D25" s="21">
        <v>17</v>
      </c>
      <c r="E25" s="21">
        <v>14</v>
      </c>
      <c r="F25" s="21" t="s">
        <v>6</v>
      </c>
      <c r="G25" s="21">
        <v>1</v>
      </c>
      <c r="H25" s="21"/>
      <c r="I25" s="21"/>
      <c r="J25" s="21"/>
      <c r="K25" s="24" t="s">
        <v>16</v>
      </c>
      <c r="L25" s="25" t="s">
        <v>20</v>
      </c>
      <c r="M25" s="26"/>
      <c r="N25" s="23" t="s">
        <v>19</v>
      </c>
      <c r="O25" s="23"/>
    </row>
    <row r="26" spans="1:15" ht="14.25" customHeight="1" x14ac:dyDescent="0.2">
      <c r="A26" s="21">
        <v>2007</v>
      </c>
      <c r="B26" s="22">
        <v>42648</v>
      </c>
      <c r="C26" s="23" t="s">
        <v>20</v>
      </c>
      <c r="D26" s="21">
        <v>7</v>
      </c>
      <c r="E26" s="21">
        <v>42</v>
      </c>
      <c r="F26" s="21" t="s">
        <v>7</v>
      </c>
      <c r="G26" s="21"/>
      <c r="H26" s="21">
        <v>1</v>
      </c>
      <c r="I26" s="21"/>
      <c r="J26" s="21"/>
      <c r="K26" s="24" t="s">
        <v>15</v>
      </c>
      <c r="L26" s="25" t="s">
        <v>20</v>
      </c>
      <c r="M26" s="26" t="s">
        <v>30</v>
      </c>
      <c r="N26" s="23" t="s">
        <v>19</v>
      </c>
      <c r="O26" s="23"/>
    </row>
    <row r="27" spans="1:15" ht="14.25" customHeight="1" x14ac:dyDescent="0.2">
      <c r="A27" s="21">
        <v>2007</v>
      </c>
      <c r="B27" s="22">
        <v>42655</v>
      </c>
      <c r="C27" s="23" t="s">
        <v>25</v>
      </c>
      <c r="D27" s="21">
        <v>7</v>
      </c>
      <c r="E27" s="21">
        <v>43</v>
      </c>
      <c r="F27" s="21" t="s">
        <v>7</v>
      </c>
      <c r="G27" s="21"/>
      <c r="H27" s="21">
        <v>1</v>
      </c>
      <c r="I27" s="21"/>
      <c r="J27" s="21"/>
      <c r="K27" s="24" t="s">
        <v>16</v>
      </c>
      <c r="L27" s="25" t="s">
        <v>20</v>
      </c>
      <c r="M27" s="26"/>
      <c r="N27" s="23" t="s">
        <v>19</v>
      </c>
      <c r="O27" s="23"/>
    </row>
    <row r="28" spans="1:15" ht="14.25" customHeight="1" x14ac:dyDescent="0.2">
      <c r="A28" s="21">
        <v>2007</v>
      </c>
      <c r="B28" s="22">
        <v>42662</v>
      </c>
      <c r="C28" s="23" t="s">
        <v>27</v>
      </c>
      <c r="D28" s="21">
        <v>14</v>
      </c>
      <c r="E28" s="21">
        <v>26</v>
      </c>
      <c r="F28" s="21" t="s">
        <v>7</v>
      </c>
      <c r="G28" s="21"/>
      <c r="H28" s="21">
        <v>1</v>
      </c>
      <c r="I28" s="21"/>
      <c r="J28" s="21"/>
      <c r="K28" s="24" t="s">
        <v>15</v>
      </c>
      <c r="L28" s="25" t="s">
        <v>28</v>
      </c>
      <c r="M28" s="26"/>
      <c r="N28" s="23" t="s">
        <v>19</v>
      </c>
      <c r="O28" s="23"/>
    </row>
    <row r="29" spans="1:15" ht="14.25" customHeight="1" x14ac:dyDescent="0.2">
      <c r="A29" s="21">
        <v>2007</v>
      </c>
      <c r="B29" s="22">
        <v>42672</v>
      </c>
      <c r="C29" s="23" t="s">
        <v>24</v>
      </c>
      <c r="D29" s="21">
        <v>13</v>
      </c>
      <c r="E29" s="21">
        <v>26</v>
      </c>
      <c r="F29" s="21" t="s">
        <v>7</v>
      </c>
      <c r="G29" s="21"/>
      <c r="H29" s="21">
        <v>1</v>
      </c>
      <c r="I29" s="21"/>
      <c r="J29" s="21"/>
      <c r="K29" s="24" t="s">
        <v>16</v>
      </c>
      <c r="L29" s="25" t="s">
        <v>20</v>
      </c>
      <c r="M29" s="26"/>
      <c r="N29" s="23" t="s">
        <v>19</v>
      </c>
      <c r="O29" s="23"/>
    </row>
    <row r="30" spans="1:15" ht="14.25" customHeight="1" x14ac:dyDescent="0.2">
      <c r="A30" s="21">
        <v>2007</v>
      </c>
      <c r="B30" s="22">
        <v>42676</v>
      </c>
      <c r="C30" s="23" t="s">
        <v>23</v>
      </c>
      <c r="D30" s="21">
        <v>14</v>
      </c>
      <c r="E30" s="21">
        <v>20</v>
      </c>
      <c r="F30" s="21" t="s">
        <v>7</v>
      </c>
      <c r="G30" s="21"/>
      <c r="H30" s="21">
        <v>1</v>
      </c>
      <c r="I30" s="21"/>
      <c r="J30" s="21"/>
      <c r="K30" s="24" t="s">
        <v>15</v>
      </c>
      <c r="L30" s="25" t="s">
        <v>20</v>
      </c>
      <c r="M30" s="26"/>
      <c r="N30" s="23" t="s">
        <v>19</v>
      </c>
      <c r="O30" s="23"/>
    </row>
    <row r="31" spans="1:15" ht="14.25" customHeight="1" x14ac:dyDescent="0.2">
      <c r="A31" s="21">
        <v>2007</v>
      </c>
      <c r="B31" s="22">
        <v>42683</v>
      </c>
      <c r="C31" s="23" t="s">
        <v>26</v>
      </c>
      <c r="D31" s="21">
        <v>35</v>
      </c>
      <c r="E31" s="21">
        <v>48</v>
      </c>
      <c r="F31" s="21" t="s">
        <v>7</v>
      </c>
      <c r="G31" s="21"/>
      <c r="H31" s="21">
        <v>1</v>
      </c>
      <c r="I31" s="21"/>
      <c r="J31" s="21"/>
      <c r="K31" s="24" t="s">
        <v>16</v>
      </c>
      <c r="L31" s="25" t="s">
        <v>20</v>
      </c>
      <c r="M31" s="26"/>
      <c r="N31" s="23" t="s">
        <v>19</v>
      </c>
      <c r="O31" s="23"/>
    </row>
    <row r="32" spans="1:15" ht="14.25" customHeight="1" x14ac:dyDescent="0.2">
      <c r="A32" s="27">
        <v>2008</v>
      </c>
      <c r="B32" s="28">
        <v>42618</v>
      </c>
      <c r="C32" s="29" t="s">
        <v>32</v>
      </c>
      <c r="D32" s="27">
        <v>0</v>
      </c>
      <c r="E32" s="27">
        <v>1</v>
      </c>
      <c r="F32" s="27" t="s">
        <v>7</v>
      </c>
      <c r="G32" s="27"/>
      <c r="H32" s="27">
        <v>1</v>
      </c>
      <c r="I32" s="27"/>
      <c r="J32" s="27"/>
      <c r="K32" s="30" t="s">
        <v>15</v>
      </c>
      <c r="L32" s="31" t="s">
        <v>33</v>
      </c>
      <c r="M32" s="32"/>
      <c r="N32" s="29" t="s">
        <v>19</v>
      </c>
      <c r="O32" s="29" t="s">
        <v>37</v>
      </c>
    </row>
    <row r="33" spans="1:15" ht="14.25" customHeight="1" x14ac:dyDescent="0.2">
      <c r="A33" s="27">
        <v>2008</v>
      </c>
      <c r="B33" s="28">
        <v>42625</v>
      </c>
      <c r="C33" s="29" t="s">
        <v>34</v>
      </c>
      <c r="D33" s="27">
        <v>11</v>
      </c>
      <c r="E33" s="27">
        <v>20</v>
      </c>
      <c r="F33" s="27" t="s">
        <v>7</v>
      </c>
      <c r="G33" s="27"/>
      <c r="H33" s="27">
        <v>1</v>
      </c>
      <c r="I33" s="27"/>
      <c r="J33" s="27"/>
      <c r="K33" s="30" t="s">
        <v>16</v>
      </c>
      <c r="L33" s="31" t="s">
        <v>20</v>
      </c>
      <c r="M33" s="32"/>
      <c r="N33" s="29" t="s">
        <v>19</v>
      </c>
      <c r="O33" s="29"/>
    </row>
    <row r="34" spans="1:15" ht="14.25" customHeight="1" x14ac:dyDescent="0.2">
      <c r="A34" s="27">
        <v>2008</v>
      </c>
      <c r="B34" s="28">
        <v>42632</v>
      </c>
      <c r="C34" s="29" t="s">
        <v>35</v>
      </c>
      <c r="D34" s="27">
        <v>14</v>
      </c>
      <c r="E34" s="27">
        <v>42</v>
      </c>
      <c r="F34" s="27" t="s">
        <v>7</v>
      </c>
      <c r="G34" s="27"/>
      <c r="H34" s="27">
        <v>1</v>
      </c>
      <c r="I34" s="27"/>
      <c r="J34" s="27"/>
      <c r="K34" s="30" t="s">
        <v>16</v>
      </c>
      <c r="L34" s="31" t="s">
        <v>20</v>
      </c>
      <c r="M34" s="32"/>
      <c r="N34" s="29" t="s">
        <v>19</v>
      </c>
      <c r="O34" s="29"/>
    </row>
    <row r="35" spans="1:15" ht="14.25" customHeight="1" x14ac:dyDescent="0.2">
      <c r="A35" s="27">
        <v>2008</v>
      </c>
      <c r="B35" s="28">
        <v>42639</v>
      </c>
      <c r="C35" s="29" t="s">
        <v>21</v>
      </c>
      <c r="D35" s="27">
        <v>28</v>
      </c>
      <c r="E35" s="27">
        <v>16</v>
      </c>
      <c r="F35" s="27" t="s">
        <v>6</v>
      </c>
      <c r="G35" s="27">
        <v>1</v>
      </c>
      <c r="H35" s="27"/>
      <c r="I35" s="27"/>
      <c r="J35" s="27"/>
      <c r="K35" s="30" t="s">
        <v>15</v>
      </c>
      <c r="L35" s="31" t="s">
        <v>31</v>
      </c>
      <c r="M35" s="32"/>
      <c r="N35" s="29" t="s">
        <v>19</v>
      </c>
      <c r="O35" s="29"/>
    </row>
    <row r="36" spans="1:15" ht="14.25" customHeight="1" x14ac:dyDescent="0.2">
      <c r="A36" s="27">
        <v>2008</v>
      </c>
      <c r="B36" s="28">
        <v>42646</v>
      </c>
      <c r="C36" s="29" t="s">
        <v>20</v>
      </c>
      <c r="D36" s="27">
        <v>13</v>
      </c>
      <c r="E36" s="27">
        <v>21</v>
      </c>
      <c r="F36" s="27" t="s">
        <v>7</v>
      </c>
      <c r="G36" s="27"/>
      <c r="H36" s="27">
        <v>1</v>
      </c>
      <c r="I36" s="27"/>
      <c r="J36" s="27"/>
      <c r="K36" s="30" t="s">
        <v>16</v>
      </c>
      <c r="L36" s="31" t="s">
        <v>20</v>
      </c>
      <c r="M36" s="32"/>
      <c r="N36" s="29" t="s">
        <v>19</v>
      </c>
      <c r="O36" s="29"/>
    </row>
    <row r="37" spans="1:15" ht="14.25" customHeight="1" x14ac:dyDescent="0.2">
      <c r="A37" s="27">
        <v>2008</v>
      </c>
      <c r="B37" s="28">
        <v>42653</v>
      </c>
      <c r="C37" s="29" t="s">
        <v>25</v>
      </c>
      <c r="D37" s="27">
        <v>26</v>
      </c>
      <c r="E37" s="27">
        <v>17</v>
      </c>
      <c r="F37" s="27" t="s">
        <v>6</v>
      </c>
      <c r="G37" s="27">
        <v>1</v>
      </c>
      <c r="H37" s="27"/>
      <c r="I37" s="27"/>
      <c r="J37" s="27"/>
      <c r="K37" s="30" t="s">
        <v>15</v>
      </c>
      <c r="L37" s="31" t="s">
        <v>20</v>
      </c>
      <c r="M37" s="32"/>
      <c r="N37" s="29" t="s">
        <v>19</v>
      </c>
      <c r="O37" s="29"/>
    </row>
    <row r="38" spans="1:15" ht="14.25" customHeight="1" x14ac:dyDescent="0.2">
      <c r="A38" s="27">
        <v>2008</v>
      </c>
      <c r="B38" s="28">
        <v>42660</v>
      </c>
      <c r="C38" s="29" t="s">
        <v>27</v>
      </c>
      <c r="D38" s="27">
        <v>28</v>
      </c>
      <c r="E38" s="27">
        <v>16</v>
      </c>
      <c r="F38" s="27" t="s">
        <v>6</v>
      </c>
      <c r="G38" s="27">
        <v>1</v>
      </c>
      <c r="H38" s="27"/>
      <c r="I38" s="27"/>
      <c r="J38" s="27"/>
      <c r="K38" s="30" t="s">
        <v>16</v>
      </c>
      <c r="L38" s="31" t="s">
        <v>20</v>
      </c>
      <c r="M38" s="32"/>
      <c r="N38" s="29" t="s">
        <v>19</v>
      </c>
      <c r="O38" s="29"/>
    </row>
    <row r="39" spans="1:15" ht="14.25" customHeight="1" x14ac:dyDescent="0.2">
      <c r="A39" s="27">
        <v>2008</v>
      </c>
      <c r="B39" s="28">
        <v>42667</v>
      </c>
      <c r="C39" s="29" t="s">
        <v>24</v>
      </c>
      <c r="D39" s="27">
        <v>42</v>
      </c>
      <c r="E39" s="27">
        <v>14</v>
      </c>
      <c r="F39" s="27" t="s">
        <v>6</v>
      </c>
      <c r="G39" s="27">
        <v>1</v>
      </c>
      <c r="H39" s="27"/>
      <c r="I39" s="27"/>
      <c r="J39" s="27"/>
      <c r="K39" s="30" t="s">
        <v>15</v>
      </c>
      <c r="L39" s="31" t="s">
        <v>20</v>
      </c>
      <c r="M39" s="32"/>
      <c r="N39" s="29" t="s">
        <v>19</v>
      </c>
      <c r="O39" s="29"/>
    </row>
    <row r="40" spans="1:15" ht="14.25" customHeight="1" x14ac:dyDescent="0.2">
      <c r="A40" s="27">
        <v>2008</v>
      </c>
      <c r="B40" s="28">
        <v>42674</v>
      </c>
      <c r="C40" s="29" t="s">
        <v>23</v>
      </c>
      <c r="D40" s="27">
        <v>29</v>
      </c>
      <c r="E40" s="27">
        <v>26</v>
      </c>
      <c r="F40" s="27" t="s">
        <v>6</v>
      </c>
      <c r="G40" s="27">
        <v>1</v>
      </c>
      <c r="H40" s="27"/>
      <c r="I40" s="27"/>
      <c r="J40" s="27"/>
      <c r="K40" s="30" t="s">
        <v>16</v>
      </c>
      <c r="L40" s="31" t="s">
        <v>20</v>
      </c>
      <c r="M40" s="32"/>
      <c r="N40" s="29" t="s">
        <v>19</v>
      </c>
      <c r="O40" s="29"/>
    </row>
    <row r="41" spans="1:15" ht="14.25" customHeight="1" x14ac:dyDescent="0.2">
      <c r="A41" s="27">
        <v>2008</v>
      </c>
      <c r="B41" s="28">
        <v>42681</v>
      </c>
      <c r="C41" s="29" t="s">
        <v>26</v>
      </c>
      <c r="D41" s="27">
        <v>24</v>
      </c>
      <c r="E41" s="27">
        <v>34</v>
      </c>
      <c r="F41" s="27" t="s">
        <v>7</v>
      </c>
      <c r="G41" s="27"/>
      <c r="H41" s="27">
        <v>1</v>
      </c>
      <c r="I41" s="27"/>
      <c r="J41" s="27"/>
      <c r="K41" s="30" t="s">
        <v>15</v>
      </c>
      <c r="L41" s="31" t="s">
        <v>29</v>
      </c>
      <c r="M41" s="32"/>
      <c r="N41" s="29" t="s">
        <v>19</v>
      </c>
      <c r="O41" s="29"/>
    </row>
    <row r="42" spans="1:15" ht="14.25" customHeight="1" x14ac:dyDescent="0.2">
      <c r="A42" s="21">
        <v>2009</v>
      </c>
      <c r="B42" s="22">
        <v>42610</v>
      </c>
      <c r="C42" s="23" t="s">
        <v>38</v>
      </c>
      <c r="D42" s="21">
        <v>19</v>
      </c>
      <c r="E42" s="21">
        <v>16</v>
      </c>
      <c r="F42" s="21" t="s">
        <v>6</v>
      </c>
      <c r="G42" s="21">
        <v>1</v>
      </c>
      <c r="H42" s="21"/>
      <c r="I42" s="21"/>
      <c r="J42" s="21"/>
      <c r="K42" s="24" t="s">
        <v>16</v>
      </c>
      <c r="L42" s="25" t="s">
        <v>20</v>
      </c>
      <c r="M42" s="26"/>
      <c r="N42" s="23" t="s">
        <v>19</v>
      </c>
      <c r="O42" s="23"/>
    </row>
    <row r="43" spans="1:15" ht="14.25" customHeight="1" x14ac:dyDescent="0.2">
      <c r="A43" s="21">
        <v>2009</v>
      </c>
      <c r="B43" s="22">
        <v>42617</v>
      </c>
      <c r="C43" s="23" t="s">
        <v>32</v>
      </c>
      <c r="D43" s="21">
        <v>31</v>
      </c>
      <c r="E43" s="21">
        <v>19</v>
      </c>
      <c r="F43" s="21" t="s">
        <v>6</v>
      </c>
      <c r="G43" s="21">
        <v>1</v>
      </c>
      <c r="H43" s="21"/>
      <c r="I43" s="21"/>
      <c r="J43" s="21"/>
      <c r="K43" s="24" t="s">
        <v>15</v>
      </c>
      <c r="L43" s="25" t="s">
        <v>33</v>
      </c>
      <c r="M43" s="26"/>
      <c r="N43" s="23" t="s">
        <v>19</v>
      </c>
      <c r="O43" s="23"/>
    </row>
    <row r="44" spans="1:15" ht="14.25" customHeight="1" x14ac:dyDescent="0.2">
      <c r="A44" s="21">
        <v>2009</v>
      </c>
      <c r="B44" s="22">
        <v>42624</v>
      </c>
      <c r="C44" s="23" t="s">
        <v>39</v>
      </c>
      <c r="D44" s="21">
        <v>31</v>
      </c>
      <c r="E44" s="21">
        <v>35</v>
      </c>
      <c r="F44" s="21" t="s">
        <v>7</v>
      </c>
      <c r="G44" s="21"/>
      <c r="H44" s="21">
        <v>1</v>
      </c>
      <c r="I44" s="21"/>
      <c r="J44" s="21"/>
      <c r="K44" s="24" t="s">
        <v>16</v>
      </c>
      <c r="L44" s="25" t="s">
        <v>20</v>
      </c>
      <c r="M44" s="26"/>
      <c r="N44" s="23" t="s">
        <v>19</v>
      </c>
      <c r="O44" s="23"/>
    </row>
    <row r="45" spans="1:15" ht="14.25" customHeight="1" x14ac:dyDescent="0.2">
      <c r="A45" s="21">
        <v>2009</v>
      </c>
      <c r="B45" s="22">
        <v>42638</v>
      </c>
      <c r="C45" s="23" t="s">
        <v>25</v>
      </c>
      <c r="D45" s="21">
        <v>15</v>
      </c>
      <c r="E45" s="21">
        <v>37</v>
      </c>
      <c r="F45" s="21" t="s">
        <v>7</v>
      </c>
      <c r="G45" s="21"/>
      <c r="H45" s="21">
        <v>1</v>
      </c>
      <c r="I45" s="21"/>
      <c r="J45" s="21"/>
      <c r="K45" s="24" t="s">
        <v>16</v>
      </c>
      <c r="L45" s="25" t="s">
        <v>20</v>
      </c>
      <c r="M45" s="26"/>
      <c r="N45" s="23" t="s">
        <v>19</v>
      </c>
      <c r="O45" s="23"/>
    </row>
    <row r="46" spans="1:15" ht="14.25" customHeight="1" x14ac:dyDescent="0.2">
      <c r="A46" s="21">
        <v>2009</v>
      </c>
      <c r="B46" s="22">
        <v>42645</v>
      </c>
      <c r="C46" s="23" t="s">
        <v>21</v>
      </c>
      <c r="D46" s="21">
        <v>19</v>
      </c>
      <c r="E46" s="21">
        <v>21</v>
      </c>
      <c r="F46" s="21" t="s">
        <v>7</v>
      </c>
      <c r="G46" s="21"/>
      <c r="H46" s="21">
        <v>1</v>
      </c>
      <c r="I46" s="21"/>
      <c r="J46" s="21"/>
      <c r="K46" s="24" t="s">
        <v>15</v>
      </c>
      <c r="L46" s="25" t="s">
        <v>31</v>
      </c>
      <c r="M46" s="26"/>
      <c r="N46" s="23" t="s">
        <v>19</v>
      </c>
      <c r="O46" s="23"/>
    </row>
    <row r="47" spans="1:15" ht="14.25" customHeight="1" x14ac:dyDescent="0.2">
      <c r="A47" s="21">
        <v>2009</v>
      </c>
      <c r="B47" s="22">
        <v>42652</v>
      </c>
      <c r="C47" s="23" t="s">
        <v>20</v>
      </c>
      <c r="D47" s="21">
        <v>31</v>
      </c>
      <c r="E47" s="21">
        <v>14</v>
      </c>
      <c r="F47" s="21" t="s">
        <v>6</v>
      </c>
      <c r="G47" s="21">
        <v>1</v>
      </c>
      <c r="H47" s="21"/>
      <c r="I47" s="21"/>
      <c r="J47" s="21"/>
      <c r="K47" s="24" t="s">
        <v>15</v>
      </c>
      <c r="L47" s="25" t="s">
        <v>20</v>
      </c>
      <c r="M47" s="26" t="s">
        <v>30</v>
      </c>
      <c r="N47" s="23" t="s">
        <v>19</v>
      </c>
      <c r="O47" s="23"/>
    </row>
    <row r="48" spans="1:15" ht="14.25" customHeight="1" x14ac:dyDescent="0.2">
      <c r="A48" s="21">
        <v>2009</v>
      </c>
      <c r="B48" s="22">
        <v>42659</v>
      </c>
      <c r="C48" s="23" t="s">
        <v>23</v>
      </c>
      <c r="D48" s="21">
        <v>14</v>
      </c>
      <c r="E48" s="21">
        <v>56</v>
      </c>
      <c r="F48" s="21" t="s">
        <v>7</v>
      </c>
      <c r="G48" s="21"/>
      <c r="H48" s="21">
        <v>1</v>
      </c>
      <c r="I48" s="21"/>
      <c r="J48" s="21"/>
      <c r="K48" s="24" t="s">
        <v>16</v>
      </c>
      <c r="L48" s="25" t="s">
        <v>20</v>
      </c>
      <c r="M48" s="26"/>
      <c r="N48" s="23" t="s">
        <v>19</v>
      </c>
      <c r="O48" s="23"/>
    </row>
    <row r="49" spans="1:15" ht="14.25" customHeight="1" x14ac:dyDescent="0.2">
      <c r="A49" s="21">
        <v>2009</v>
      </c>
      <c r="B49" s="22">
        <v>42666</v>
      </c>
      <c r="C49" s="23" t="s">
        <v>24</v>
      </c>
      <c r="D49" s="21">
        <v>19</v>
      </c>
      <c r="E49" s="21">
        <v>44</v>
      </c>
      <c r="F49" s="21" t="s">
        <v>7</v>
      </c>
      <c r="G49" s="21"/>
      <c r="H49" s="21">
        <v>1</v>
      </c>
      <c r="I49" s="21"/>
      <c r="J49" s="21"/>
      <c r="K49" s="24" t="s">
        <v>15</v>
      </c>
      <c r="L49" s="25" t="s">
        <v>20</v>
      </c>
      <c r="M49" s="26"/>
      <c r="N49" s="23" t="s">
        <v>19</v>
      </c>
      <c r="O49" s="23"/>
    </row>
    <row r="50" spans="1:15" ht="14.25" customHeight="1" x14ac:dyDescent="0.2">
      <c r="A50" s="21">
        <v>2009</v>
      </c>
      <c r="B50" s="22">
        <v>42673</v>
      </c>
      <c r="C50" s="23" t="s">
        <v>27</v>
      </c>
      <c r="D50" s="21">
        <v>45</v>
      </c>
      <c r="E50" s="21">
        <v>12</v>
      </c>
      <c r="F50" s="21" t="s">
        <v>6</v>
      </c>
      <c r="G50" s="21">
        <v>1</v>
      </c>
      <c r="H50" s="21"/>
      <c r="I50" s="21"/>
      <c r="J50" s="21"/>
      <c r="K50" s="24" t="s">
        <v>15</v>
      </c>
      <c r="L50" s="25" t="s">
        <v>28</v>
      </c>
      <c r="M50" s="26"/>
      <c r="N50" s="23" t="s">
        <v>19</v>
      </c>
      <c r="O50" s="23"/>
    </row>
    <row r="51" spans="1:15" ht="14.25" customHeight="1" x14ac:dyDescent="0.2">
      <c r="A51" s="21">
        <v>2009</v>
      </c>
      <c r="B51" s="22">
        <v>42680</v>
      </c>
      <c r="C51" s="23" t="s">
        <v>26</v>
      </c>
      <c r="D51" s="21">
        <v>19</v>
      </c>
      <c r="E51" s="21">
        <v>38</v>
      </c>
      <c r="F51" s="21" t="s">
        <v>7</v>
      </c>
      <c r="G51" s="21"/>
      <c r="H51" s="21">
        <v>1</v>
      </c>
      <c r="I51" s="21"/>
      <c r="J51" s="21"/>
      <c r="K51" s="24" t="s">
        <v>16</v>
      </c>
      <c r="L51" s="25" t="s">
        <v>20</v>
      </c>
      <c r="M51" s="26"/>
      <c r="N51" s="23" t="s">
        <v>19</v>
      </c>
      <c r="O51" s="23"/>
    </row>
    <row r="52" spans="1:15" ht="14.25" customHeight="1" x14ac:dyDescent="0.2">
      <c r="A52" s="27">
        <v>2010</v>
      </c>
      <c r="B52" s="28">
        <v>42609</v>
      </c>
      <c r="C52" s="29" t="s">
        <v>38</v>
      </c>
      <c r="D52" s="27">
        <v>24</v>
      </c>
      <c r="E52" s="27">
        <v>15</v>
      </c>
      <c r="F52" s="27" t="s">
        <v>6</v>
      </c>
      <c r="G52" s="27">
        <v>1</v>
      </c>
      <c r="H52" s="27"/>
      <c r="I52" s="27"/>
      <c r="J52" s="27"/>
      <c r="K52" s="30" t="s">
        <v>15</v>
      </c>
      <c r="L52" s="31" t="s">
        <v>31</v>
      </c>
      <c r="M52" s="32" t="s">
        <v>41</v>
      </c>
      <c r="N52" s="29" t="s">
        <v>40</v>
      </c>
      <c r="O52" s="29"/>
    </row>
    <row r="53" spans="1:15" ht="14.25" customHeight="1" x14ac:dyDescent="0.2">
      <c r="A53" s="27">
        <v>2010</v>
      </c>
      <c r="B53" s="28">
        <v>42616</v>
      </c>
      <c r="C53" s="29" t="s">
        <v>32</v>
      </c>
      <c r="D53" s="27">
        <v>37</v>
      </c>
      <c r="E53" s="27">
        <v>21</v>
      </c>
      <c r="F53" s="27" t="s">
        <v>6</v>
      </c>
      <c r="G53" s="27">
        <v>1</v>
      </c>
      <c r="H53" s="27"/>
      <c r="I53" s="27"/>
      <c r="J53" s="27"/>
      <c r="K53" s="30" t="s">
        <v>16</v>
      </c>
      <c r="L53" s="31" t="s">
        <v>20</v>
      </c>
      <c r="M53" s="32"/>
      <c r="N53" s="29" t="s">
        <v>40</v>
      </c>
      <c r="O53" s="29"/>
    </row>
    <row r="54" spans="1:15" ht="14.25" customHeight="1" x14ac:dyDescent="0.2">
      <c r="A54" s="27">
        <v>2010</v>
      </c>
      <c r="B54" s="28">
        <v>42623</v>
      </c>
      <c r="C54" s="29" t="s">
        <v>39</v>
      </c>
      <c r="D54" s="27">
        <v>20</v>
      </c>
      <c r="E54" s="27">
        <v>30</v>
      </c>
      <c r="F54" s="27" t="s">
        <v>7</v>
      </c>
      <c r="G54" s="27"/>
      <c r="H54" s="27">
        <v>1</v>
      </c>
      <c r="I54" s="27"/>
      <c r="J54" s="27"/>
      <c r="K54" s="30" t="s">
        <v>15</v>
      </c>
      <c r="L54" s="31" t="s">
        <v>42</v>
      </c>
      <c r="M54" s="32" t="s">
        <v>43</v>
      </c>
      <c r="N54" s="29" t="s">
        <v>40</v>
      </c>
      <c r="O54" s="29"/>
    </row>
    <row r="55" spans="1:15" ht="14.25" customHeight="1" x14ac:dyDescent="0.2">
      <c r="A55" s="27">
        <v>2010</v>
      </c>
      <c r="B55" s="28">
        <v>42637</v>
      </c>
      <c r="C55" s="29" t="s">
        <v>25</v>
      </c>
      <c r="D55" s="27">
        <v>28</v>
      </c>
      <c r="E55" s="27">
        <v>7</v>
      </c>
      <c r="F55" s="27" t="s">
        <v>6</v>
      </c>
      <c r="G55" s="27">
        <v>1</v>
      </c>
      <c r="H55" s="27"/>
      <c r="I55" s="27"/>
      <c r="J55" s="27"/>
      <c r="K55" s="30" t="s">
        <v>15</v>
      </c>
      <c r="L55" s="31" t="s">
        <v>20</v>
      </c>
      <c r="M55" s="32"/>
      <c r="N55" s="29" t="s">
        <v>40</v>
      </c>
      <c r="O55" s="29"/>
    </row>
    <row r="56" spans="1:15" ht="14.25" customHeight="1" x14ac:dyDescent="0.2">
      <c r="A56" s="27">
        <v>2010</v>
      </c>
      <c r="B56" s="28">
        <v>42644</v>
      </c>
      <c r="C56" s="29" t="s">
        <v>21</v>
      </c>
      <c r="D56" s="27">
        <v>35</v>
      </c>
      <c r="E56" s="27">
        <v>0</v>
      </c>
      <c r="F56" s="27" t="s">
        <v>6</v>
      </c>
      <c r="G56" s="27">
        <v>1</v>
      </c>
      <c r="H56" s="27"/>
      <c r="I56" s="27"/>
      <c r="J56" s="27"/>
      <c r="K56" s="30" t="s">
        <v>16</v>
      </c>
      <c r="L56" s="31" t="s">
        <v>20</v>
      </c>
      <c r="M56" s="32"/>
      <c r="N56" s="29" t="s">
        <v>40</v>
      </c>
      <c r="O56" s="29"/>
    </row>
    <row r="57" spans="1:15" ht="14.25" customHeight="1" x14ac:dyDescent="0.2">
      <c r="A57" s="27">
        <v>2010</v>
      </c>
      <c r="B57" s="28">
        <v>42651</v>
      </c>
      <c r="C57" s="29" t="s">
        <v>20</v>
      </c>
      <c r="D57" s="27">
        <v>14</v>
      </c>
      <c r="E57" s="27">
        <v>7</v>
      </c>
      <c r="F57" s="27" t="s">
        <v>6</v>
      </c>
      <c r="G57" s="27">
        <v>1</v>
      </c>
      <c r="H57" s="27"/>
      <c r="I57" s="27"/>
      <c r="J57" s="27"/>
      <c r="K57" s="30" t="s">
        <v>16</v>
      </c>
      <c r="L57" s="31" t="s">
        <v>20</v>
      </c>
      <c r="M57" s="32"/>
      <c r="N57" s="29" t="s">
        <v>40</v>
      </c>
      <c r="O57" s="29"/>
    </row>
    <row r="58" spans="1:15" ht="14.25" customHeight="1" x14ac:dyDescent="0.2">
      <c r="A58" s="27">
        <v>2010</v>
      </c>
      <c r="B58" s="28">
        <v>42658</v>
      </c>
      <c r="C58" s="29" t="s">
        <v>23</v>
      </c>
      <c r="D58" s="27">
        <v>7</v>
      </c>
      <c r="E58" s="27">
        <v>35</v>
      </c>
      <c r="F58" s="27" t="s">
        <v>7</v>
      </c>
      <c r="G58" s="27"/>
      <c r="H58" s="27">
        <v>1</v>
      </c>
      <c r="I58" s="27"/>
      <c r="J58" s="27"/>
      <c r="K58" s="30" t="s">
        <v>15</v>
      </c>
      <c r="L58" s="31" t="s">
        <v>20</v>
      </c>
      <c r="M58" s="32"/>
      <c r="N58" s="29" t="s">
        <v>40</v>
      </c>
      <c r="O58" s="29"/>
    </row>
    <row r="59" spans="1:15" ht="14.25" customHeight="1" x14ac:dyDescent="0.2">
      <c r="A59" s="27">
        <v>2010</v>
      </c>
      <c r="B59" s="28">
        <v>42665</v>
      </c>
      <c r="C59" s="29" t="s">
        <v>24</v>
      </c>
      <c r="D59" s="27">
        <v>14</v>
      </c>
      <c r="E59" s="27">
        <v>7</v>
      </c>
      <c r="F59" s="27" t="s">
        <v>6</v>
      </c>
      <c r="G59" s="27">
        <v>1</v>
      </c>
      <c r="H59" s="27"/>
      <c r="I59" s="27"/>
      <c r="J59" s="27"/>
      <c r="K59" s="30" t="s">
        <v>16</v>
      </c>
      <c r="L59" s="31" t="s">
        <v>20</v>
      </c>
      <c r="M59" s="32"/>
      <c r="N59" s="29" t="s">
        <v>40</v>
      </c>
      <c r="O59" s="29"/>
    </row>
    <row r="60" spans="1:15" ht="14.25" customHeight="1" x14ac:dyDescent="0.2">
      <c r="A60" s="27">
        <v>2010</v>
      </c>
      <c r="B60" s="28">
        <v>42672</v>
      </c>
      <c r="C60" s="29" t="s">
        <v>27</v>
      </c>
      <c r="D60" s="27">
        <v>31</v>
      </c>
      <c r="E60" s="27">
        <v>7</v>
      </c>
      <c r="F60" s="27" t="s">
        <v>6</v>
      </c>
      <c r="G60" s="27">
        <v>1</v>
      </c>
      <c r="H60" s="27"/>
      <c r="I60" s="27"/>
      <c r="J60" s="27"/>
      <c r="K60" s="30" t="s">
        <v>16</v>
      </c>
      <c r="L60" s="31" t="s">
        <v>20</v>
      </c>
      <c r="M60" s="32"/>
      <c r="N60" s="29" t="s">
        <v>40</v>
      </c>
      <c r="O60" s="29"/>
    </row>
    <row r="61" spans="1:15" ht="14.25" customHeight="1" x14ac:dyDescent="0.2">
      <c r="A61" s="27">
        <v>2010</v>
      </c>
      <c r="B61" s="28">
        <v>42679</v>
      </c>
      <c r="C61" s="29" t="s">
        <v>26</v>
      </c>
      <c r="D61" s="27">
        <v>26</v>
      </c>
      <c r="E61" s="27">
        <v>28</v>
      </c>
      <c r="F61" s="27" t="s">
        <v>7</v>
      </c>
      <c r="G61" s="27"/>
      <c r="H61" s="27">
        <v>1</v>
      </c>
      <c r="I61" s="27"/>
      <c r="J61" s="27"/>
      <c r="K61" s="30" t="s">
        <v>15</v>
      </c>
      <c r="L61" s="31" t="s">
        <v>29</v>
      </c>
      <c r="M61" s="32"/>
      <c r="N61" s="29" t="s">
        <v>40</v>
      </c>
      <c r="O61" s="29"/>
    </row>
    <row r="62" spans="1:15" ht="14.25" customHeight="1" x14ac:dyDescent="0.2">
      <c r="A62" s="27">
        <v>2010</v>
      </c>
      <c r="B62" s="28">
        <v>42694</v>
      </c>
      <c r="C62" s="29" t="s">
        <v>26</v>
      </c>
      <c r="D62" s="27">
        <v>18</v>
      </c>
      <c r="E62" s="27">
        <v>12</v>
      </c>
      <c r="F62" s="27" t="s">
        <v>6</v>
      </c>
      <c r="G62" s="27">
        <v>1</v>
      </c>
      <c r="H62" s="27"/>
      <c r="I62" s="27"/>
      <c r="J62" s="27"/>
      <c r="K62" s="30" t="s">
        <v>16</v>
      </c>
      <c r="L62" s="31" t="s">
        <v>20</v>
      </c>
      <c r="M62" s="32"/>
      <c r="N62" s="29" t="s">
        <v>40</v>
      </c>
      <c r="O62" s="29" t="s">
        <v>44</v>
      </c>
    </row>
    <row r="63" spans="1:15" ht="14.25" customHeight="1" x14ac:dyDescent="0.2">
      <c r="A63" s="27">
        <v>2010</v>
      </c>
      <c r="B63" s="28">
        <v>42701</v>
      </c>
      <c r="C63" s="29" t="s">
        <v>39</v>
      </c>
      <c r="D63" s="27">
        <v>7</v>
      </c>
      <c r="E63" s="27">
        <v>48</v>
      </c>
      <c r="F63" s="27" t="s">
        <v>7</v>
      </c>
      <c r="G63" s="27"/>
      <c r="H63" s="27">
        <v>1</v>
      </c>
      <c r="I63" s="27"/>
      <c r="J63" s="27"/>
      <c r="K63" s="30" t="s">
        <v>15</v>
      </c>
      <c r="L63" s="31" t="s">
        <v>42</v>
      </c>
      <c r="M63" s="32" t="s">
        <v>43</v>
      </c>
      <c r="N63" s="29" t="s">
        <v>40</v>
      </c>
      <c r="O63" s="29" t="s">
        <v>45</v>
      </c>
    </row>
    <row r="64" spans="1:15" ht="14.25" customHeight="1" x14ac:dyDescent="0.2">
      <c r="A64" s="21">
        <v>2011</v>
      </c>
      <c r="B64" s="22">
        <v>42608</v>
      </c>
      <c r="C64" s="23" t="s">
        <v>32</v>
      </c>
      <c r="D64" s="21">
        <v>26</v>
      </c>
      <c r="E64" s="21">
        <v>0</v>
      </c>
      <c r="F64" s="21" t="s">
        <v>6</v>
      </c>
      <c r="G64" s="21">
        <v>1</v>
      </c>
      <c r="H64" s="21"/>
      <c r="I64" s="21"/>
      <c r="J64" s="21"/>
      <c r="K64" s="24" t="s">
        <v>15</v>
      </c>
      <c r="L64" s="25" t="s">
        <v>33</v>
      </c>
      <c r="M64" s="26"/>
      <c r="N64" s="23" t="s">
        <v>40</v>
      </c>
      <c r="O64" s="23"/>
    </row>
    <row r="65" spans="1:15" ht="14.25" customHeight="1" x14ac:dyDescent="0.2">
      <c r="A65" s="21">
        <v>2011</v>
      </c>
      <c r="B65" s="22">
        <v>42615</v>
      </c>
      <c r="C65" s="23" t="s">
        <v>39</v>
      </c>
      <c r="D65" s="21">
        <v>21</v>
      </c>
      <c r="E65" s="21">
        <v>0</v>
      </c>
      <c r="F65" s="21" t="s">
        <v>6</v>
      </c>
      <c r="G65" s="21">
        <v>1</v>
      </c>
      <c r="H65" s="21"/>
      <c r="I65" s="21"/>
      <c r="J65" s="21"/>
      <c r="K65" s="24" t="s">
        <v>16</v>
      </c>
      <c r="L65" s="25" t="s">
        <v>20</v>
      </c>
      <c r="M65" s="26"/>
      <c r="N65" s="23" t="s">
        <v>40</v>
      </c>
      <c r="O65" s="23"/>
    </row>
    <row r="66" spans="1:15" ht="14.25" customHeight="1" x14ac:dyDescent="0.2">
      <c r="A66" s="21">
        <v>2011</v>
      </c>
      <c r="B66" s="22">
        <v>42622</v>
      </c>
      <c r="C66" s="23" t="s">
        <v>24</v>
      </c>
      <c r="D66" s="21">
        <v>33</v>
      </c>
      <c r="E66" s="21">
        <v>36</v>
      </c>
      <c r="F66" s="21" t="s">
        <v>7</v>
      </c>
      <c r="G66" s="21"/>
      <c r="H66" s="21">
        <v>1</v>
      </c>
      <c r="I66" s="21"/>
      <c r="J66" s="21"/>
      <c r="K66" s="24" t="s">
        <v>15</v>
      </c>
      <c r="L66" s="25" t="s">
        <v>20</v>
      </c>
      <c r="M66" s="26"/>
      <c r="N66" s="23" t="s">
        <v>40</v>
      </c>
      <c r="O66" s="23"/>
    </row>
    <row r="67" spans="1:15" ht="14.25" customHeight="1" x14ac:dyDescent="0.2">
      <c r="A67" s="21">
        <v>2011</v>
      </c>
      <c r="B67" s="22">
        <v>42629</v>
      </c>
      <c r="C67" s="23" t="s">
        <v>21</v>
      </c>
      <c r="D67" s="21">
        <v>48</v>
      </c>
      <c r="E67" s="21">
        <v>7</v>
      </c>
      <c r="F67" s="21" t="s">
        <v>6</v>
      </c>
      <c r="G67" s="21">
        <v>1</v>
      </c>
      <c r="H67" s="21"/>
      <c r="I67" s="21"/>
      <c r="J67" s="21"/>
      <c r="K67" s="24" t="s">
        <v>16</v>
      </c>
      <c r="L67" s="25" t="s">
        <v>20</v>
      </c>
      <c r="M67" s="26"/>
      <c r="N67" s="23" t="s">
        <v>40</v>
      </c>
      <c r="O67" s="23"/>
    </row>
    <row r="68" spans="1:15" ht="14.25" customHeight="1" x14ac:dyDescent="0.2">
      <c r="A68" s="21">
        <v>2011</v>
      </c>
      <c r="B68" s="22">
        <v>42639</v>
      </c>
      <c r="C68" s="23" t="s">
        <v>26</v>
      </c>
      <c r="D68" s="21">
        <v>42</v>
      </c>
      <c r="E68" s="21">
        <v>21</v>
      </c>
      <c r="F68" s="21" t="s">
        <v>6</v>
      </c>
      <c r="G68" s="21">
        <v>1</v>
      </c>
      <c r="H68" s="21"/>
      <c r="I68" s="21"/>
      <c r="J68" s="21"/>
      <c r="K68" s="24" t="s">
        <v>15</v>
      </c>
      <c r="L68" s="25" t="s">
        <v>29</v>
      </c>
      <c r="M68" s="26"/>
      <c r="N68" s="23" t="s">
        <v>40</v>
      </c>
      <c r="O68" s="23"/>
    </row>
    <row r="69" spans="1:15" ht="14.25" customHeight="1" x14ac:dyDescent="0.2">
      <c r="A69" s="21">
        <v>2011</v>
      </c>
      <c r="B69" s="22">
        <v>42643</v>
      </c>
      <c r="C69" s="23" t="s">
        <v>27</v>
      </c>
      <c r="D69" s="21">
        <v>24</v>
      </c>
      <c r="E69" s="21">
        <v>0</v>
      </c>
      <c r="F69" s="21" t="s">
        <v>6</v>
      </c>
      <c r="G69" s="21">
        <v>1</v>
      </c>
      <c r="H69" s="21"/>
      <c r="I69" s="21"/>
      <c r="J69" s="21"/>
      <c r="K69" s="24" t="s">
        <v>16</v>
      </c>
      <c r="L69" s="25" t="s">
        <v>20</v>
      </c>
      <c r="M69" s="26"/>
      <c r="N69" s="23" t="s">
        <v>40</v>
      </c>
      <c r="O69" s="23"/>
    </row>
    <row r="70" spans="1:15" ht="14.25" customHeight="1" x14ac:dyDescent="0.2">
      <c r="A70" s="21">
        <v>2011</v>
      </c>
      <c r="B70" s="22">
        <v>42650</v>
      </c>
      <c r="C70" s="23" t="s">
        <v>23</v>
      </c>
      <c r="D70" s="21">
        <v>7</v>
      </c>
      <c r="E70" s="21">
        <v>14</v>
      </c>
      <c r="F70" s="21" t="s">
        <v>7</v>
      </c>
      <c r="G70" s="21"/>
      <c r="H70" s="21">
        <v>1</v>
      </c>
      <c r="I70" s="21"/>
      <c r="J70" s="21"/>
      <c r="K70" s="24" t="s">
        <v>15</v>
      </c>
      <c r="L70" s="25" t="s">
        <v>20</v>
      </c>
      <c r="M70" s="26"/>
      <c r="N70" s="23" t="s">
        <v>40</v>
      </c>
      <c r="O70" s="23"/>
    </row>
    <row r="71" spans="1:15" ht="14.25" customHeight="1" x14ac:dyDescent="0.2">
      <c r="A71" s="21">
        <v>2011</v>
      </c>
      <c r="B71" s="22">
        <v>42657</v>
      </c>
      <c r="C71" s="23" t="s">
        <v>20</v>
      </c>
      <c r="D71" s="21">
        <v>24</v>
      </c>
      <c r="E71" s="21">
        <v>7</v>
      </c>
      <c r="F71" s="21" t="s">
        <v>6</v>
      </c>
      <c r="G71" s="21">
        <v>1</v>
      </c>
      <c r="H71" s="21"/>
      <c r="I71" s="21"/>
      <c r="J71" s="21"/>
      <c r="K71" s="24" t="s">
        <v>16</v>
      </c>
      <c r="L71" s="25" t="s">
        <v>20</v>
      </c>
      <c r="M71" s="26"/>
      <c r="N71" s="23" t="s">
        <v>40</v>
      </c>
      <c r="O71" s="23"/>
    </row>
    <row r="72" spans="1:15" ht="14.25" customHeight="1" x14ac:dyDescent="0.2">
      <c r="A72" s="21">
        <v>2011</v>
      </c>
      <c r="B72" s="22">
        <v>42671</v>
      </c>
      <c r="C72" s="23" t="s">
        <v>46</v>
      </c>
      <c r="D72" s="21">
        <v>59</v>
      </c>
      <c r="E72" s="21">
        <v>10</v>
      </c>
      <c r="F72" s="21" t="s">
        <v>6</v>
      </c>
      <c r="G72" s="21">
        <v>1</v>
      </c>
      <c r="H72" s="21"/>
      <c r="I72" s="21"/>
      <c r="J72" s="21"/>
      <c r="K72" s="24" t="s">
        <v>16</v>
      </c>
      <c r="L72" s="25" t="s">
        <v>20</v>
      </c>
      <c r="M72" s="26"/>
      <c r="N72" s="23" t="s">
        <v>40</v>
      </c>
      <c r="O72" s="23"/>
    </row>
    <row r="73" spans="1:15" ht="14.25" customHeight="1" x14ac:dyDescent="0.2">
      <c r="A73" s="21">
        <v>2011</v>
      </c>
      <c r="B73" s="22">
        <v>42678</v>
      </c>
      <c r="C73" s="23" t="s">
        <v>25</v>
      </c>
      <c r="D73" s="21">
        <v>14</v>
      </c>
      <c r="E73" s="21">
        <v>20</v>
      </c>
      <c r="F73" s="21" t="s">
        <v>7</v>
      </c>
      <c r="G73" s="21"/>
      <c r="H73" s="21">
        <v>1</v>
      </c>
      <c r="I73" s="21"/>
      <c r="J73" s="21"/>
      <c r="K73" s="24" t="s">
        <v>15</v>
      </c>
      <c r="L73" s="25" t="s">
        <v>20</v>
      </c>
      <c r="M73" s="26"/>
      <c r="N73" s="23" t="s">
        <v>40</v>
      </c>
      <c r="O73" s="23"/>
    </row>
    <row r="74" spans="1:15" ht="14.25" customHeight="1" x14ac:dyDescent="0.2">
      <c r="A74" s="21">
        <v>2011</v>
      </c>
      <c r="B74" s="22">
        <v>42685</v>
      </c>
      <c r="C74" s="23" t="s">
        <v>25</v>
      </c>
      <c r="D74" s="21">
        <v>35</v>
      </c>
      <c r="E74" s="21">
        <v>42</v>
      </c>
      <c r="F74" s="21" t="s">
        <v>7</v>
      </c>
      <c r="G74" s="21"/>
      <c r="H74" s="21">
        <v>1</v>
      </c>
      <c r="I74" s="21"/>
      <c r="J74" s="21"/>
      <c r="K74" s="24" t="s">
        <v>15</v>
      </c>
      <c r="L74" s="25" t="s">
        <v>20</v>
      </c>
      <c r="M74" s="26"/>
      <c r="N74" s="23" t="s">
        <v>40</v>
      </c>
      <c r="O74" s="23" t="s">
        <v>44</v>
      </c>
    </row>
    <row r="75" spans="1:15" ht="14.25" customHeight="1" x14ac:dyDescent="0.2">
      <c r="A75" s="27">
        <v>2012</v>
      </c>
      <c r="B75" s="28">
        <v>42606</v>
      </c>
      <c r="C75" s="29" t="s">
        <v>32</v>
      </c>
      <c r="D75" s="27">
        <v>52</v>
      </c>
      <c r="E75" s="27">
        <v>0</v>
      </c>
      <c r="F75" s="27" t="s">
        <v>6</v>
      </c>
      <c r="G75" s="27">
        <v>1</v>
      </c>
      <c r="H75" s="27"/>
      <c r="I75" s="27"/>
      <c r="J75" s="27"/>
      <c r="K75" s="30" t="s">
        <v>16</v>
      </c>
      <c r="L75" s="31" t="s">
        <v>20</v>
      </c>
      <c r="M75" s="32"/>
      <c r="N75" s="29" t="s">
        <v>40</v>
      </c>
      <c r="O75" s="29"/>
    </row>
    <row r="76" spans="1:15" ht="14.25" customHeight="1" x14ac:dyDescent="0.2">
      <c r="A76" s="27">
        <v>2012</v>
      </c>
      <c r="B76" s="28">
        <v>42613</v>
      </c>
      <c r="C76" s="29" t="s">
        <v>39</v>
      </c>
      <c r="D76" s="27">
        <v>39</v>
      </c>
      <c r="E76" s="27">
        <v>7</v>
      </c>
      <c r="F76" s="27" t="s">
        <v>6</v>
      </c>
      <c r="G76" s="27">
        <v>1</v>
      </c>
      <c r="H76" s="27"/>
      <c r="I76" s="27"/>
      <c r="J76" s="27"/>
      <c r="K76" s="30" t="s">
        <v>15</v>
      </c>
      <c r="L76" s="31" t="s">
        <v>42</v>
      </c>
      <c r="M76" s="32" t="s">
        <v>43</v>
      </c>
      <c r="N76" s="29" t="s">
        <v>40</v>
      </c>
      <c r="O76" s="29"/>
    </row>
    <row r="77" spans="1:15" ht="14.25" customHeight="1" x14ac:dyDescent="0.2">
      <c r="A77" s="27">
        <v>2012</v>
      </c>
      <c r="B77" s="28">
        <v>42620</v>
      </c>
      <c r="C77" s="29" t="s">
        <v>24</v>
      </c>
      <c r="D77" s="27">
        <v>13</v>
      </c>
      <c r="E77" s="27">
        <v>35</v>
      </c>
      <c r="F77" s="27" t="s">
        <v>7</v>
      </c>
      <c r="G77" s="27"/>
      <c r="H77" s="27">
        <v>1</v>
      </c>
      <c r="I77" s="27"/>
      <c r="J77" s="27"/>
      <c r="K77" s="30" t="s">
        <v>16</v>
      </c>
      <c r="L77" s="31" t="s">
        <v>20</v>
      </c>
      <c r="M77" s="32"/>
      <c r="N77" s="29" t="s">
        <v>40</v>
      </c>
      <c r="O77" s="29"/>
    </row>
    <row r="78" spans="1:15" ht="14.25" customHeight="1" x14ac:dyDescent="0.2">
      <c r="A78" s="27">
        <v>2012</v>
      </c>
      <c r="B78" s="28">
        <v>42627</v>
      </c>
      <c r="C78" s="29" t="s">
        <v>21</v>
      </c>
      <c r="D78" s="27">
        <v>14</v>
      </c>
      <c r="E78" s="27">
        <v>16</v>
      </c>
      <c r="F78" s="27" t="s">
        <v>7</v>
      </c>
      <c r="G78" s="27"/>
      <c r="H78" s="27">
        <v>1</v>
      </c>
      <c r="I78" s="27"/>
      <c r="J78" s="27"/>
      <c r="K78" s="30" t="s">
        <v>15</v>
      </c>
      <c r="L78" s="31" t="s">
        <v>31</v>
      </c>
      <c r="M78" s="32"/>
      <c r="N78" s="29" t="s">
        <v>40</v>
      </c>
      <c r="O78" s="29"/>
    </row>
    <row r="79" spans="1:15" ht="14.25" customHeight="1" x14ac:dyDescent="0.2">
      <c r="A79" s="27">
        <v>2012</v>
      </c>
      <c r="B79" s="28">
        <v>42634</v>
      </c>
      <c r="C79" s="29" t="s">
        <v>26</v>
      </c>
      <c r="D79" s="27">
        <v>37</v>
      </c>
      <c r="E79" s="27">
        <v>14</v>
      </c>
      <c r="F79" s="27" t="s">
        <v>6</v>
      </c>
      <c r="G79" s="27">
        <v>1</v>
      </c>
      <c r="H79" s="27"/>
      <c r="I79" s="27"/>
      <c r="J79" s="27"/>
      <c r="K79" s="30" t="s">
        <v>16</v>
      </c>
      <c r="L79" s="31" t="s">
        <v>20</v>
      </c>
      <c r="M79" s="32"/>
      <c r="N79" s="29" t="s">
        <v>40</v>
      </c>
      <c r="O79" s="29"/>
    </row>
    <row r="80" spans="1:15" ht="14.25" customHeight="1" x14ac:dyDescent="0.2">
      <c r="A80" s="27">
        <v>2012</v>
      </c>
      <c r="B80" s="28">
        <v>42641</v>
      </c>
      <c r="C80" s="29" t="s">
        <v>27</v>
      </c>
      <c r="D80" s="27">
        <v>37</v>
      </c>
      <c r="E80" s="27">
        <v>13</v>
      </c>
      <c r="F80" s="27" t="s">
        <v>6</v>
      </c>
      <c r="G80" s="27">
        <v>1</v>
      </c>
      <c r="H80" s="27"/>
      <c r="I80" s="27"/>
      <c r="J80" s="27"/>
      <c r="K80" s="30" t="s">
        <v>15</v>
      </c>
      <c r="L80" s="31" t="s">
        <v>28</v>
      </c>
      <c r="M80" s="32"/>
      <c r="N80" s="29" t="s">
        <v>40</v>
      </c>
      <c r="O80" s="29"/>
    </row>
    <row r="81" spans="1:15" ht="14.25" customHeight="1" x14ac:dyDescent="0.2">
      <c r="A81" s="27">
        <v>2012</v>
      </c>
      <c r="B81" s="28">
        <v>42648</v>
      </c>
      <c r="C81" s="29" t="s">
        <v>23</v>
      </c>
      <c r="D81" s="27">
        <v>21</v>
      </c>
      <c r="E81" s="27">
        <v>35</v>
      </c>
      <c r="F81" s="27" t="s">
        <v>7</v>
      </c>
      <c r="G81" s="27"/>
      <c r="H81" s="27">
        <v>1</v>
      </c>
      <c r="I81" s="27"/>
      <c r="J81" s="27"/>
      <c r="K81" s="30" t="s">
        <v>16</v>
      </c>
      <c r="L81" s="31" t="s">
        <v>20</v>
      </c>
      <c r="M81" s="32"/>
      <c r="N81" s="29" t="s">
        <v>40</v>
      </c>
      <c r="O81" s="29"/>
    </row>
    <row r="82" spans="1:15" ht="14.25" customHeight="1" x14ac:dyDescent="0.2">
      <c r="A82" s="27">
        <v>2012</v>
      </c>
      <c r="B82" s="28">
        <v>42655</v>
      </c>
      <c r="C82" s="29" t="s">
        <v>20</v>
      </c>
      <c r="D82" s="27">
        <v>63</v>
      </c>
      <c r="E82" s="27">
        <v>21</v>
      </c>
      <c r="F82" s="27" t="s">
        <v>6</v>
      </c>
      <c r="G82" s="27">
        <v>1</v>
      </c>
      <c r="H82" s="27"/>
      <c r="I82" s="27"/>
      <c r="J82" s="27"/>
      <c r="K82" s="30" t="s">
        <v>15</v>
      </c>
      <c r="L82" s="31" t="s">
        <v>20</v>
      </c>
      <c r="M82" s="32" t="s">
        <v>30</v>
      </c>
      <c r="N82" s="29" t="s">
        <v>40</v>
      </c>
      <c r="O82" s="29"/>
    </row>
    <row r="83" spans="1:15" ht="14.25" customHeight="1" x14ac:dyDescent="0.2">
      <c r="A83" s="27">
        <v>2012</v>
      </c>
      <c r="B83" s="28">
        <v>42669</v>
      </c>
      <c r="C83" s="29" t="s">
        <v>46</v>
      </c>
      <c r="D83" s="27">
        <v>61</v>
      </c>
      <c r="E83" s="27">
        <v>16</v>
      </c>
      <c r="F83" s="27" t="s">
        <v>6</v>
      </c>
      <c r="G83" s="27">
        <v>1</v>
      </c>
      <c r="H83" s="27"/>
      <c r="I83" s="27"/>
      <c r="J83" s="27"/>
      <c r="K83" s="30" t="s">
        <v>15</v>
      </c>
      <c r="L83" s="31" t="s">
        <v>46</v>
      </c>
      <c r="M83" s="32" t="s">
        <v>47</v>
      </c>
      <c r="N83" s="29" t="s">
        <v>40</v>
      </c>
      <c r="O83" s="29"/>
    </row>
    <row r="84" spans="1:15" ht="14.25" customHeight="1" x14ac:dyDescent="0.2">
      <c r="A84" s="27">
        <v>2012</v>
      </c>
      <c r="B84" s="28">
        <v>42676</v>
      </c>
      <c r="C84" s="29" t="s">
        <v>25</v>
      </c>
      <c r="D84" s="27">
        <v>32</v>
      </c>
      <c r="E84" s="27">
        <v>41</v>
      </c>
      <c r="F84" s="27" t="s">
        <v>7</v>
      </c>
      <c r="G84" s="27"/>
      <c r="H84" s="27">
        <v>1</v>
      </c>
      <c r="I84" s="27"/>
      <c r="J84" s="27"/>
      <c r="K84" s="30" t="s">
        <v>16</v>
      </c>
      <c r="L84" s="31" t="s">
        <v>20</v>
      </c>
      <c r="M84" s="32"/>
      <c r="N84" s="29" t="s">
        <v>40</v>
      </c>
      <c r="O84" s="29"/>
    </row>
    <row r="85" spans="1:15" ht="14.25" customHeight="1" x14ac:dyDescent="0.2">
      <c r="A85" s="27">
        <v>2012</v>
      </c>
      <c r="B85" s="28">
        <v>42683</v>
      </c>
      <c r="C85" s="29" t="s">
        <v>26</v>
      </c>
      <c r="D85" s="27">
        <v>45</v>
      </c>
      <c r="E85" s="27">
        <v>21</v>
      </c>
      <c r="F85" s="27" t="s">
        <v>6</v>
      </c>
      <c r="G85" s="27">
        <v>1</v>
      </c>
      <c r="H85" s="27"/>
      <c r="I85" s="27"/>
      <c r="J85" s="27"/>
      <c r="K85" s="30" t="s">
        <v>15</v>
      </c>
      <c r="L85" s="31" t="s">
        <v>29</v>
      </c>
      <c r="M85" s="32"/>
      <c r="N85" s="29" t="s">
        <v>40</v>
      </c>
      <c r="O85" s="29" t="s">
        <v>48</v>
      </c>
    </row>
    <row r="86" spans="1:15" ht="14.25" customHeight="1" x14ac:dyDescent="0.2">
      <c r="A86" s="27">
        <v>2012</v>
      </c>
      <c r="B86" s="28">
        <v>42690</v>
      </c>
      <c r="C86" s="29" t="s">
        <v>49</v>
      </c>
      <c r="D86" s="27">
        <v>14</v>
      </c>
      <c r="E86" s="27">
        <v>13</v>
      </c>
      <c r="F86" s="27" t="s">
        <v>6</v>
      </c>
      <c r="G86" s="27">
        <v>1</v>
      </c>
      <c r="H86" s="27"/>
      <c r="I86" s="27"/>
      <c r="J86" s="27"/>
      <c r="K86" s="30" t="s">
        <v>50</v>
      </c>
      <c r="L86" s="31" t="s">
        <v>33</v>
      </c>
      <c r="M86" s="32" t="s">
        <v>51</v>
      </c>
      <c r="N86" s="29" t="s">
        <v>40</v>
      </c>
      <c r="O86" s="29" t="s">
        <v>52</v>
      </c>
    </row>
    <row r="87" spans="1:15" ht="14.25" customHeight="1" x14ac:dyDescent="0.2">
      <c r="A87" s="27">
        <v>2012</v>
      </c>
      <c r="B87" s="28">
        <v>42697</v>
      </c>
      <c r="C87" s="29" t="s">
        <v>24</v>
      </c>
      <c r="D87" s="27">
        <v>12</v>
      </c>
      <c r="E87" s="27">
        <v>49</v>
      </c>
      <c r="F87" s="27" t="s">
        <v>7</v>
      </c>
      <c r="G87" s="27"/>
      <c r="H87" s="27">
        <v>1</v>
      </c>
      <c r="I87" s="27"/>
      <c r="J87" s="27"/>
      <c r="K87" s="30" t="s">
        <v>15</v>
      </c>
      <c r="L87" s="31" t="s">
        <v>20</v>
      </c>
      <c r="M87" s="32"/>
      <c r="N87" s="29" t="s">
        <v>40</v>
      </c>
      <c r="O87" s="29" t="s">
        <v>44</v>
      </c>
    </row>
    <row r="88" spans="1:15" ht="14.25" customHeight="1" x14ac:dyDescent="0.2">
      <c r="A88" s="21">
        <v>2013</v>
      </c>
      <c r="B88" s="22">
        <v>42611</v>
      </c>
      <c r="C88" s="23" t="s">
        <v>53</v>
      </c>
      <c r="D88" s="21">
        <v>7</v>
      </c>
      <c r="E88" s="21">
        <v>42</v>
      </c>
      <c r="F88" s="21" t="s">
        <v>7</v>
      </c>
      <c r="G88" s="21"/>
      <c r="H88" s="21">
        <v>1</v>
      </c>
      <c r="I88" s="21"/>
      <c r="J88" s="21"/>
      <c r="K88" s="24" t="s">
        <v>15</v>
      </c>
      <c r="L88" s="25" t="s">
        <v>54</v>
      </c>
      <c r="M88" s="26"/>
      <c r="N88" s="23" t="s">
        <v>40</v>
      </c>
      <c r="O88" s="23"/>
    </row>
    <row r="89" spans="1:15" ht="14.25" customHeight="1" x14ac:dyDescent="0.2">
      <c r="A89" s="21">
        <v>2013</v>
      </c>
      <c r="B89" s="22">
        <v>42619</v>
      </c>
      <c r="C89" s="23" t="s">
        <v>55</v>
      </c>
      <c r="D89" s="21">
        <v>28</v>
      </c>
      <c r="E89" s="21">
        <v>21</v>
      </c>
      <c r="F89" s="21" t="s">
        <v>6</v>
      </c>
      <c r="G89" s="21">
        <v>1</v>
      </c>
      <c r="H89" s="21"/>
      <c r="I89" s="21"/>
      <c r="J89" s="21"/>
      <c r="K89" s="24" t="s">
        <v>16</v>
      </c>
      <c r="L89" s="25" t="s">
        <v>20</v>
      </c>
      <c r="M89" s="26"/>
      <c r="N89" s="23" t="s">
        <v>40</v>
      </c>
      <c r="O89" s="23"/>
    </row>
    <row r="90" spans="1:15" ht="14.25" customHeight="1" x14ac:dyDescent="0.2">
      <c r="A90" s="21">
        <v>2013</v>
      </c>
      <c r="B90" s="22">
        <v>42626</v>
      </c>
      <c r="C90" s="23" t="s">
        <v>38</v>
      </c>
      <c r="D90" s="21">
        <v>21</v>
      </c>
      <c r="E90" s="21">
        <v>10</v>
      </c>
      <c r="F90" s="21" t="s">
        <v>6</v>
      </c>
      <c r="G90" s="21">
        <v>1</v>
      </c>
      <c r="H90" s="21"/>
      <c r="I90" s="21"/>
      <c r="J90" s="21"/>
      <c r="K90" s="24" t="s">
        <v>16</v>
      </c>
      <c r="L90" s="25" t="s">
        <v>20</v>
      </c>
      <c r="M90" s="26"/>
      <c r="N90" s="23" t="s">
        <v>40</v>
      </c>
      <c r="O90" s="23"/>
    </row>
    <row r="91" spans="1:15" ht="14.25" customHeight="1" x14ac:dyDescent="0.2">
      <c r="A91" s="21">
        <v>2013</v>
      </c>
      <c r="B91" s="22">
        <v>42633</v>
      </c>
      <c r="C91" s="23" t="s">
        <v>56</v>
      </c>
      <c r="D91" s="21">
        <v>39</v>
      </c>
      <c r="E91" s="21">
        <v>21</v>
      </c>
      <c r="F91" s="21" t="s">
        <v>6</v>
      </c>
      <c r="G91" s="21">
        <v>1</v>
      </c>
      <c r="H91" s="21"/>
      <c r="I91" s="21"/>
      <c r="J91" s="21"/>
      <c r="K91" s="24" t="s">
        <v>15</v>
      </c>
      <c r="L91" s="25" t="s">
        <v>57</v>
      </c>
      <c r="M91" s="26" t="s">
        <v>58</v>
      </c>
      <c r="N91" s="23" t="s">
        <v>40</v>
      </c>
      <c r="O91" s="23"/>
    </row>
    <row r="92" spans="1:15" ht="14.25" customHeight="1" x14ac:dyDescent="0.2">
      <c r="A92" s="21">
        <v>2013</v>
      </c>
      <c r="B92" s="22">
        <v>42640</v>
      </c>
      <c r="C92" s="23" t="s">
        <v>24</v>
      </c>
      <c r="D92" s="21">
        <v>13</v>
      </c>
      <c r="E92" s="21">
        <v>21</v>
      </c>
      <c r="F92" s="21" t="s">
        <v>7</v>
      </c>
      <c r="G92" s="21"/>
      <c r="H92" s="21">
        <v>1</v>
      </c>
      <c r="I92" s="21"/>
      <c r="J92" s="21"/>
      <c r="K92" s="24" t="s">
        <v>15</v>
      </c>
      <c r="L92" s="25" t="s">
        <v>20</v>
      </c>
      <c r="M92" s="26"/>
      <c r="N92" s="23" t="s">
        <v>40</v>
      </c>
      <c r="O92" s="23"/>
    </row>
    <row r="93" spans="1:15" ht="14.25" customHeight="1" x14ac:dyDescent="0.2">
      <c r="A93" s="21">
        <v>2013</v>
      </c>
      <c r="B93" s="22">
        <v>42654</v>
      </c>
      <c r="C93" s="23" t="s">
        <v>26</v>
      </c>
      <c r="D93" s="21">
        <v>22</v>
      </c>
      <c r="E93" s="21">
        <v>32</v>
      </c>
      <c r="F93" s="21" t="s">
        <v>7</v>
      </c>
      <c r="G93" s="21"/>
      <c r="H93" s="21">
        <v>1</v>
      </c>
      <c r="I93" s="21"/>
      <c r="J93" s="21"/>
      <c r="K93" s="24" t="s">
        <v>15</v>
      </c>
      <c r="L93" s="25" t="s">
        <v>29</v>
      </c>
      <c r="M93" s="26"/>
      <c r="N93" s="23" t="s">
        <v>40</v>
      </c>
      <c r="O93" s="23"/>
    </row>
    <row r="94" spans="1:15" ht="14.25" customHeight="1" x14ac:dyDescent="0.2">
      <c r="A94" s="21">
        <v>2013</v>
      </c>
      <c r="B94" s="22">
        <v>42661</v>
      </c>
      <c r="C94" s="23" t="s">
        <v>25</v>
      </c>
      <c r="D94" s="21">
        <v>40</v>
      </c>
      <c r="E94" s="21">
        <v>14</v>
      </c>
      <c r="F94" s="21" t="s">
        <v>6</v>
      </c>
      <c r="G94" s="21">
        <v>1</v>
      </c>
      <c r="H94" s="21"/>
      <c r="I94" s="21"/>
      <c r="J94" s="21"/>
      <c r="K94" s="24" t="s">
        <v>16</v>
      </c>
      <c r="L94" s="25" t="s">
        <v>20</v>
      </c>
      <c r="M94" s="26"/>
      <c r="N94" s="23" t="s">
        <v>40</v>
      </c>
      <c r="O94" s="23"/>
    </row>
    <row r="95" spans="1:15" ht="14.25" customHeight="1" x14ac:dyDescent="0.2">
      <c r="A95" s="21">
        <v>2013</v>
      </c>
      <c r="B95" s="22">
        <v>42668</v>
      </c>
      <c r="C95" s="23" t="s">
        <v>23</v>
      </c>
      <c r="D95" s="21">
        <v>24</v>
      </c>
      <c r="E95" s="21">
        <v>21</v>
      </c>
      <c r="F95" s="21" t="s">
        <v>6</v>
      </c>
      <c r="G95" s="21">
        <v>1</v>
      </c>
      <c r="H95" s="21"/>
      <c r="I95" s="21"/>
      <c r="J95" s="21"/>
      <c r="K95" s="24" t="s">
        <v>15</v>
      </c>
      <c r="L95" s="25" t="s">
        <v>20</v>
      </c>
      <c r="M95" s="26"/>
      <c r="N95" s="23" t="s">
        <v>40</v>
      </c>
      <c r="O95" s="23"/>
    </row>
    <row r="96" spans="1:15" ht="14.25" customHeight="1" x14ac:dyDescent="0.2">
      <c r="A96" s="21">
        <v>2013</v>
      </c>
      <c r="B96" s="22">
        <v>42675</v>
      </c>
      <c r="C96" s="23" t="s">
        <v>21</v>
      </c>
      <c r="D96" s="21">
        <v>42</v>
      </c>
      <c r="E96" s="21">
        <v>14</v>
      </c>
      <c r="F96" s="21" t="s">
        <v>6</v>
      </c>
      <c r="G96" s="21">
        <v>1</v>
      </c>
      <c r="H96" s="21"/>
      <c r="I96" s="21"/>
      <c r="J96" s="21"/>
      <c r="K96" s="24" t="s">
        <v>16</v>
      </c>
      <c r="L96" s="25" t="s">
        <v>20</v>
      </c>
      <c r="M96" s="26"/>
      <c r="N96" s="23" t="s">
        <v>40</v>
      </c>
      <c r="O96" s="23"/>
    </row>
    <row r="97" spans="1:15" ht="14.25" customHeight="1" x14ac:dyDescent="0.2">
      <c r="A97" s="21">
        <v>2013</v>
      </c>
      <c r="B97" s="22">
        <v>42682</v>
      </c>
      <c r="C97" s="23" t="s">
        <v>20</v>
      </c>
      <c r="D97" s="21">
        <v>34</v>
      </c>
      <c r="E97" s="21">
        <v>14</v>
      </c>
      <c r="F97" s="21" t="s">
        <v>6</v>
      </c>
      <c r="G97" s="21">
        <v>1</v>
      </c>
      <c r="H97" s="21"/>
      <c r="I97" s="21"/>
      <c r="J97" s="21"/>
      <c r="K97" s="24" t="s">
        <v>16</v>
      </c>
      <c r="L97" s="25" t="s">
        <v>20</v>
      </c>
      <c r="M97" s="26"/>
      <c r="N97" s="23" t="s">
        <v>40</v>
      </c>
      <c r="O97" s="23"/>
    </row>
    <row r="98" spans="1:15" ht="14.25" customHeight="1" x14ac:dyDescent="0.2">
      <c r="A98" s="21">
        <v>2013</v>
      </c>
      <c r="B98" s="22">
        <v>42689</v>
      </c>
      <c r="C98" s="23" t="s">
        <v>49</v>
      </c>
      <c r="D98" s="21">
        <v>21</v>
      </c>
      <c r="E98" s="21">
        <v>7</v>
      </c>
      <c r="F98" s="21" t="s">
        <v>6</v>
      </c>
      <c r="G98" s="21">
        <v>1</v>
      </c>
      <c r="H98" s="21"/>
      <c r="I98" s="21"/>
      <c r="J98" s="21"/>
      <c r="K98" s="24" t="s">
        <v>16</v>
      </c>
      <c r="L98" s="25" t="s">
        <v>20</v>
      </c>
      <c r="M98" s="26"/>
      <c r="N98" s="23" t="s">
        <v>40</v>
      </c>
      <c r="O98" s="23" t="s">
        <v>44</v>
      </c>
    </row>
    <row r="99" spans="1:15" ht="14.25" customHeight="1" x14ac:dyDescent="0.2">
      <c r="A99" s="21">
        <v>2013</v>
      </c>
      <c r="B99" s="22">
        <v>42696</v>
      </c>
      <c r="C99" s="23" t="s">
        <v>59</v>
      </c>
      <c r="D99" s="21">
        <v>7</v>
      </c>
      <c r="E99" s="21">
        <v>49</v>
      </c>
      <c r="F99" s="21" t="s">
        <v>7</v>
      </c>
      <c r="G99" s="21"/>
      <c r="H99" s="21">
        <v>1</v>
      </c>
      <c r="I99" s="21"/>
      <c r="J99" s="21"/>
      <c r="K99" s="24" t="s">
        <v>15</v>
      </c>
      <c r="L99" s="25" t="s">
        <v>60</v>
      </c>
      <c r="M99" s="26"/>
      <c r="N99" s="23" t="s">
        <v>40</v>
      </c>
      <c r="O99" s="23" t="s">
        <v>61</v>
      </c>
    </row>
    <row r="100" spans="1:15" ht="14.25" customHeight="1" x14ac:dyDescent="0.2">
      <c r="A100" s="27">
        <v>2014</v>
      </c>
      <c r="B100" s="28">
        <v>42610</v>
      </c>
      <c r="C100" s="29" t="s">
        <v>53</v>
      </c>
      <c r="D100" s="27">
        <v>7</v>
      </c>
      <c r="E100" s="27">
        <v>33</v>
      </c>
      <c r="F100" s="27" t="s">
        <v>7</v>
      </c>
      <c r="G100" s="27"/>
      <c r="H100" s="27">
        <v>1</v>
      </c>
      <c r="I100" s="27"/>
      <c r="J100" s="27"/>
      <c r="K100" s="30" t="s">
        <v>16</v>
      </c>
      <c r="L100" s="31" t="s">
        <v>20</v>
      </c>
      <c r="M100" s="32"/>
      <c r="N100" s="29" t="s">
        <v>40</v>
      </c>
      <c r="O100" s="29"/>
    </row>
    <row r="101" spans="1:15" ht="14.25" customHeight="1" x14ac:dyDescent="0.2">
      <c r="A101" s="27">
        <v>2014</v>
      </c>
      <c r="B101" s="28">
        <v>42618</v>
      </c>
      <c r="C101" s="29" t="s">
        <v>55</v>
      </c>
      <c r="D101" s="27">
        <v>21</v>
      </c>
      <c r="E101" s="27">
        <v>16</v>
      </c>
      <c r="F101" s="27" t="s">
        <v>6</v>
      </c>
      <c r="G101" s="27">
        <v>1</v>
      </c>
      <c r="H101" s="27"/>
      <c r="I101" s="27"/>
      <c r="J101" s="27"/>
      <c r="K101" s="30" t="s">
        <v>15</v>
      </c>
      <c r="L101" s="31" t="s">
        <v>62</v>
      </c>
      <c r="M101" s="32"/>
      <c r="N101" s="29" t="s">
        <v>40</v>
      </c>
      <c r="O101" s="29"/>
    </row>
    <row r="102" spans="1:15" ht="14.25" customHeight="1" x14ac:dyDescent="0.2">
      <c r="A102" s="27">
        <v>2014</v>
      </c>
      <c r="B102" s="28">
        <v>42625</v>
      </c>
      <c r="C102" s="29" t="s">
        <v>38</v>
      </c>
      <c r="D102" s="27">
        <v>13</v>
      </c>
      <c r="E102" s="27">
        <v>38</v>
      </c>
      <c r="F102" s="27" t="s">
        <v>7</v>
      </c>
      <c r="G102" s="27"/>
      <c r="H102" s="27">
        <v>1</v>
      </c>
      <c r="I102" s="27"/>
      <c r="J102" s="27"/>
      <c r="K102" s="30" t="s">
        <v>15</v>
      </c>
      <c r="L102" s="31" t="s">
        <v>31</v>
      </c>
      <c r="M102" s="32" t="s">
        <v>41</v>
      </c>
      <c r="N102" s="29" t="s">
        <v>40</v>
      </c>
      <c r="O102" s="29"/>
    </row>
    <row r="103" spans="1:15" ht="14.25" customHeight="1" x14ac:dyDescent="0.2">
      <c r="A103" s="27">
        <v>2014</v>
      </c>
      <c r="B103" s="28">
        <v>42632</v>
      </c>
      <c r="C103" s="29" t="s">
        <v>56</v>
      </c>
      <c r="D103" s="27">
        <v>7</v>
      </c>
      <c r="E103" s="27">
        <v>44</v>
      </c>
      <c r="F103" s="27" t="s">
        <v>7</v>
      </c>
      <c r="G103" s="27"/>
      <c r="H103" s="27">
        <v>1</v>
      </c>
      <c r="I103" s="27"/>
      <c r="J103" s="27"/>
      <c r="K103" s="30" t="s">
        <v>16</v>
      </c>
      <c r="L103" s="31" t="s">
        <v>20</v>
      </c>
      <c r="M103" s="32"/>
      <c r="N103" s="29" t="s">
        <v>40</v>
      </c>
      <c r="O103" s="29"/>
    </row>
    <row r="104" spans="1:15" ht="14.25" customHeight="1" x14ac:dyDescent="0.2">
      <c r="A104" s="27">
        <v>2014</v>
      </c>
      <c r="B104" s="28">
        <v>42639</v>
      </c>
      <c r="C104" s="29" t="s">
        <v>24</v>
      </c>
      <c r="D104" s="27">
        <v>23</v>
      </c>
      <c r="E104" s="27">
        <v>6</v>
      </c>
      <c r="F104" s="27" t="s">
        <v>6</v>
      </c>
      <c r="G104" s="27">
        <v>1</v>
      </c>
      <c r="H104" s="27"/>
      <c r="I104" s="27"/>
      <c r="J104" s="27"/>
      <c r="K104" s="30" t="s">
        <v>16</v>
      </c>
      <c r="L104" s="31" t="s">
        <v>20</v>
      </c>
      <c r="M104" s="32"/>
      <c r="N104" s="29" t="s">
        <v>40</v>
      </c>
      <c r="O104" s="29"/>
    </row>
    <row r="105" spans="1:15" ht="14.25" customHeight="1" x14ac:dyDescent="0.2">
      <c r="A105" s="27">
        <v>2014</v>
      </c>
      <c r="B105" s="28">
        <v>42653</v>
      </c>
      <c r="C105" s="29" t="s">
        <v>26</v>
      </c>
      <c r="D105" s="27">
        <v>20</v>
      </c>
      <c r="E105" s="27">
        <v>41</v>
      </c>
      <c r="F105" s="27" t="s">
        <v>7</v>
      </c>
      <c r="G105" s="27"/>
      <c r="H105" s="27">
        <v>1</v>
      </c>
      <c r="I105" s="27"/>
      <c r="J105" s="27"/>
      <c r="K105" s="30" t="s">
        <v>16</v>
      </c>
      <c r="L105" s="31" t="s">
        <v>20</v>
      </c>
      <c r="M105" s="32"/>
      <c r="N105" s="29" t="s">
        <v>40</v>
      </c>
      <c r="O105" s="29"/>
    </row>
    <row r="106" spans="1:15" ht="14.25" customHeight="1" x14ac:dyDescent="0.2">
      <c r="A106" s="27">
        <v>2014</v>
      </c>
      <c r="B106" s="28">
        <v>42660</v>
      </c>
      <c r="C106" s="29" t="s">
        <v>25</v>
      </c>
      <c r="D106" s="27">
        <v>21</v>
      </c>
      <c r="E106" s="27">
        <v>14</v>
      </c>
      <c r="F106" s="27" t="s">
        <v>6</v>
      </c>
      <c r="G106" s="27">
        <v>1</v>
      </c>
      <c r="H106" s="27"/>
      <c r="I106" s="27"/>
      <c r="J106" s="27"/>
      <c r="K106" s="30" t="s">
        <v>15</v>
      </c>
      <c r="L106" s="31" t="s">
        <v>20</v>
      </c>
      <c r="M106" s="32"/>
      <c r="N106" s="29" t="s">
        <v>40</v>
      </c>
      <c r="O106" s="29"/>
    </row>
    <row r="107" spans="1:15" ht="14.25" customHeight="1" x14ac:dyDescent="0.2">
      <c r="A107" s="27">
        <v>2014</v>
      </c>
      <c r="B107" s="28">
        <v>42667</v>
      </c>
      <c r="C107" s="29" t="s">
        <v>23</v>
      </c>
      <c r="D107" s="27">
        <v>7</v>
      </c>
      <c r="E107" s="27">
        <v>17</v>
      </c>
      <c r="F107" s="27" t="s">
        <v>7</v>
      </c>
      <c r="G107" s="27"/>
      <c r="H107" s="27">
        <v>1</v>
      </c>
      <c r="I107" s="27"/>
      <c r="J107" s="27"/>
      <c r="K107" s="30" t="s">
        <v>16</v>
      </c>
      <c r="L107" s="31" t="s">
        <v>20</v>
      </c>
      <c r="M107" s="32"/>
      <c r="N107" s="29" t="s">
        <v>40</v>
      </c>
      <c r="O107" s="29"/>
    </row>
    <row r="108" spans="1:15" ht="14.25" customHeight="1" x14ac:dyDescent="0.2">
      <c r="A108" s="27">
        <v>2014</v>
      </c>
      <c r="B108" s="28">
        <v>42674</v>
      </c>
      <c r="C108" s="29" t="s">
        <v>21</v>
      </c>
      <c r="D108" s="27">
        <v>21</v>
      </c>
      <c r="E108" s="27">
        <v>35</v>
      </c>
      <c r="F108" s="27" t="s">
        <v>7</v>
      </c>
      <c r="G108" s="27"/>
      <c r="H108" s="27">
        <v>1</v>
      </c>
      <c r="I108" s="27"/>
      <c r="J108" s="27"/>
      <c r="K108" s="30" t="s">
        <v>15</v>
      </c>
      <c r="L108" s="31" t="s">
        <v>31</v>
      </c>
      <c r="M108" s="32"/>
      <c r="N108" s="29" t="s">
        <v>40</v>
      </c>
      <c r="O108" s="29"/>
    </row>
    <row r="109" spans="1:15" ht="14.25" customHeight="1" x14ac:dyDescent="0.2">
      <c r="A109" s="27">
        <v>2014</v>
      </c>
      <c r="B109" s="28">
        <v>42681</v>
      </c>
      <c r="C109" s="29" t="s">
        <v>20</v>
      </c>
      <c r="D109" s="27">
        <v>37</v>
      </c>
      <c r="E109" s="27">
        <v>17</v>
      </c>
      <c r="F109" s="27" t="s">
        <v>6</v>
      </c>
      <c r="G109" s="27">
        <v>1</v>
      </c>
      <c r="H109" s="27"/>
      <c r="I109" s="27"/>
      <c r="J109" s="27"/>
      <c r="K109" s="30" t="s">
        <v>15</v>
      </c>
      <c r="L109" s="31" t="s">
        <v>20</v>
      </c>
      <c r="M109" s="32" t="s">
        <v>30</v>
      </c>
      <c r="N109" s="29" t="s">
        <v>40</v>
      </c>
      <c r="O109" s="29"/>
    </row>
    <row r="110" spans="1:15" ht="14.25" customHeight="1" x14ac:dyDescent="0.2">
      <c r="A110" s="27">
        <v>2014</v>
      </c>
      <c r="B110" s="28">
        <v>42688</v>
      </c>
      <c r="C110" s="29" t="s">
        <v>59</v>
      </c>
      <c r="D110" s="27">
        <v>13</v>
      </c>
      <c r="E110" s="27">
        <v>50</v>
      </c>
      <c r="F110" s="27" t="s">
        <v>7</v>
      </c>
      <c r="G110" s="27"/>
      <c r="H110" s="27">
        <v>1</v>
      </c>
      <c r="I110" s="27"/>
      <c r="J110" s="27"/>
      <c r="K110" s="30" t="s">
        <v>15</v>
      </c>
      <c r="L110" s="31" t="s">
        <v>60</v>
      </c>
      <c r="M110" s="32"/>
      <c r="N110" s="29" t="s">
        <v>40</v>
      </c>
      <c r="O110" s="29" t="s">
        <v>61</v>
      </c>
    </row>
    <row r="111" spans="1:15" ht="14.25" customHeight="1" x14ac:dyDescent="0.2">
      <c r="A111" s="21">
        <v>2015</v>
      </c>
      <c r="B111" s="22">
        <v>42610</v>
      </c>
      <c r="C111" s="23" t="s">
        <v>32</v>
      </c>
      <c r="D111" s="21">
        <v>42</v>
      </c>
      <c r="E111" s="21">
        <v>20</v>
      </c>
      <c r="F111" s="21" t="s">
        <v>6</v>
      </c>
      <c r="G111" s="21">
        <v>1</v>
      </c>
      <c r="H111" s="21"/>
      <c r="I111" s="21"/>
      <c r="J111" s="21"/>
      <c r="K111" s="24" t="s">
        <v>15</v>
      </c>
      <c r="L111" s="25" t="s">
        <v>33</v>
      </c>
      <c r="M111" s="26"/>
      <c r="N111" s="23" t="s">
        <v>40</v>
      </c>
      <c r="O111" s="23"/>
    </row>
    <row r="112" spans="1:15" ht="14.25" customHeight="1" x14ac:dyDescent="0.2">
      <c r="A112" s="21">
        <v>2015</v>
      </c>
      <c r="B112" s="22">
        <v>42617</v>
      </c>
      <c r="C112" s="23" t="s">
        <v>63</v>
      </c>
      <c r="D112" s="21">
        <v>49</v>
      </c>
      <c r="E112" s="21">
        <v>14</v>
      </c>
      <c r="F112" s="21" t="s">
        <v>6</v>
      </c>
      <c r="G112" s="21">
        <v>1</v>
      </c>
      <c r="H112" s="21"/>
      <c r="I112" s="21"/>
      <c r="J112" s="21"/>
      <c r="K112" s="24" t="s">
        <v>15</v>
      </c>
      <c r="L112" s="25" t="s">
        <v>42</v>
      </c>
      <c r="M112" s="26"/>
      <c r="N112" s="23" t="s">
        <v>40</v>
      </c>
      <c r="O112" s="23"/>
    </row>
    <row r="113" spans="1:15" ht="14.25" customHeight="1" x14ac:dyDescent="0.2">
      <c r="A113" s="21">
        <v>2015</v>
      </c>
      <c r="B113" s="22">
        <v>42624</v>
      </c>
      <c r="C113" s="23" t="s">
        <v>64</v>
      </c>
      <c r="D113" s="21">
        <v>48</v>
      </c>
      <c r="E113" s="21">
        <v>22</v>
      </c>
      <c r="F113" s="21" t="s">
        <v>6</v>
      </c>
      <c r="G113" s="21">
        <v>1</v>
      </c>
      <c r="H113" s="21"/>
      <c r="I113" s="21"/>
      <c r="J113" s="21"/>
      <c r="K113" s="24" t="s">
        <v>15</v>
      </c>
      <c r="L113" s="25" t="s">
        <v>65</v>
      </c>
      <c r="M113" s="26"/>
      <c r="N113" s="23" t="s">
        <v>40</v>
      </c>
      <c r="O113" s="23"/>
    </row>
    <row r="114" spans="1:15" ht="14.25" customHeight="1" x14ac:dyDescent="0.2">
      <c r="A114" s="21">
        <v>2015</v>
      </c>
      <c r="B114" s="22">
        <v>42631</v>
      </c>
      <c r="C114" s="23" t="s">
        <v>23</v>
      </c>
      <c r="D114" s="21">
        <v>42</v>
      </c>
      <c r="E114" s="21">
        <v>27</v>
      </c>
      <c r="F114" s="21" t="s">
        <v>6</v>
      </c>
      <c r="G114" s="21">
        <v>1</v>
      </c>
      <c r="H114" s="21"/>
      <c r="I114" s="21"/>
      <c r="J114" s="21"/>
      <c r="K114" s="24" t="s">
        <v>16</v>
      </c>
      <c r="L114" s="25" t="s">
        <v>20</v>
      </c>
      <c r="M114" s="26"/>
      <c r="N114" s="23" t="s">
        <v>40</v>
      </c>
      <c r="O114" s="23"/>
    </row>
    <row r="115" spans="1:15" ht="14.25" customHeight="1" x14ac:dyDescent="0.2">
      <c r="A115" s="21">
        <v>2015</v>
      </c>
      <c r="B115" s="22">
        <v>42638</v>
      </c>
      <c r="C115" s="23" t="s">
        <v>66</v>
      </c>
      <c r="D115" s="21">
        <v>56</v>
      </c>
      <c r="E115" s="21">
        <v>28</v>
      </c>
      <c r="F115" s="21" t="s">
        <v>6</v>
      </c>
      <c r="G115" s="21">
        <v>1</v>
      </c>
      <c r="H115" s="21"/>
      <c r="I115" s="21"/>
      <c r="J115" s="21"/>
      <c r="K115" s="24" t="s">
        <v>16</v>
      </c>
      <c r="L115" s="25" t="s">
        <v>20</v>
      </c>
      <c r="M115" s="26"/>
      <c r="N115" s="23" t="s">
        <v>40</v>
      </c>
      <c r="O115" s="23"/>
    </row>
    <row r="116" spans="1:15" ht="14.25" customHeight="1" x14ac:dyDescent="0.2">
      <c r="A116" s="21">
        <v>2015</v>
      </c>
      <c r="B116" s="22">
        <v>42652</v>
      </c>
      <c r="C116" s="23" t="s">
        <v>49</v>
      </c>
      <c r="D116" s="21">
        <v>35</v>
      </c>
      <c r="E116" s="21">
        <v>13</v>
      </c>
      <c r="F116" s="21" t="s">
        <v>6</v>
      </c>
      <c r="G116" s="21">
        <v>1</v>
      </c>
      <c r="H116" s="21"/>
      <c r="I116" s="21"/>
      <c r="J116" s="21"/>
      <c r="K116" s="24" t="s">
        <v>15</v>
      </c>
      <c r="L116" s="25" t="s">
        <v>67</v>
      </c>
      <c r="M116" s="26"/>
      <c r="N116" s="23" t="s">
        <v>40</v>
      </c>
      <c r="O116" s="23"/>
    </row>
    <row r="117" spans="1:15" ht="14.25" customHeight="1" x14ac:dyDescent="0.2">
      <c r="A117" s="21">
        <v>2015</v>
      </c>
      <c r="B117" s="22">
        <v>42659</v>
      </c>
      <c r="C117" s="23" t="s">
        <v>25</v>
      </c>
      <c r="D117" s="21">
        <v>21</v>
      </c>
      <c r="E117" s="21">
        <v>29</v>
      </c>
      <c r="F117" s="21" t="s">
        <v>7</v>
      </c>
      <c r="G117" s="21"/>
      <c r="H117" s="21">
        <v>1</v>
      </c>
      <c r="I117" s="21"/>
      <c r="J117" s="21"/>
      <c r="K117" s="24" t="s">
        <v>15</v>
      </c>
      <c r="L117" s="25" t="s">
        <v>20</v>
      </c>
      <c r="M117" s="26"/>
      <c r="N117" s="23" t="s">
        <v>40</v>
      </c>
      <c r="O117" s="23"/>
    </row>
    <row r="118" spans="1:15" ht="14.25" customHeight="1" x14ac:dyDescent="0.2">
      <c r="A118" s="21">
        <v>2015</v>
      </c>
      <c r="B118" s="22">
        <v>42666</v>
      </c>
      <c r="C118" s="23" t="s">
        <v>26</v>
      </c>
      <c r="D118" s="21">
        <v>20</v>
      </c>
      <c r="E118" s="21">
        <v>41</v>
      </c>
      <c r="F118" s="21" t="s">
        <v>7</v>
      </c>
      <c r="G118" s="21"/>
      <c r="H118" s="21">
        <v>1</v>
      </c>
      <c r="I118" s="21"/>
      <c r="J118" s="21"/>
      <c r="K118" s="24" t="s">
        <v>16</v>
      </c>
      <c r="L118" s="25" t="s">
        <v>20</v>
      </c>
      <c r="M118" s="26"/>
      <c r="N118" s="23" t="s">
        <v>40</v>
      </c>
      <c r="O118" s="23"/>
    </row>
    <row r="119" spans="1:15" ht="14.25" customHeight="1" x14ac:dyDescent="0.2">
      <c r="A119" s="21">
        <v>2015</v>
      </c>
      <c r="B119" s="22">
        <v>42673</v>
      </c>
      <c r="C119" s="23" t="s">
        <v>20</v>
      </c>
      <c r="D119" s="21">
        <v>27</v>
      </c>
      <c r="E119" s="21">
        <v>0</v>
      </c>
      <c r="F119" s="21" t="s">
        <v>6</v>
      </c>
      <c r="G119" s="21">
        <v>1</v>
      </c>
      <c r="H119" s="21"/>
      <c r="I119" s="21"/>
      <c r="J119" s="21"/>
      <c r="K119" s="24" t="s">
        <v>16</v>
      </c>
      <c r="L119" s="25" t="s">
        <v>20</v>
      </c>
      <c r="M119" s="26"/>
      <c r="N119" s="23" t="s">
        <v>40</v>
      </c>
      <c r="O119" s="23"/>
    </row>
    <row r="120" spans="1:15" ht="14.25" customHeight="1" x14ac:dyDescent="0.2">
      <c r="A120" s="21">
        <v>2015</v>
      </c>
      <c r="B120" s="22">
        <v>42680</v>
      </c>
      <c r="C120" s="23" t="s">
        <v>24</v>
      </c>
      <c r="D120" s="21">
        <v>35</v>
      </c>
      <c r="E120" s="21">
        <v>37</v>
      </c>
      <c r="F120" s="21" t="s">
        <v>7</v>
      </c>
      <c r="G120" s="21"/>
      <c r="H120" s="21">
        <v>1</v>
      </c>
      <c r="I120" s="21"/>
      <c r="J120" s="21"/>
      <c r="K120" s="24" t="s">
        <v>15</v>
      </c>
      <c r="L120" s="25" t="s">
        <v>20</v>
      </c>
      <c r="M120" s="26"/>
      <c r="N120" s="23" t="s">
        <v>40</v>
      </c>
      <c r="O120" s="23"/>
    </row>
    <row r="121" spans="1:15" ht="14.25" customHeight="1" x14ac:dyDescent="0.2">
      <c r="A121" s="21">
        <v>2015</v>
      </c>
      <c r="B121" s="22">
        <v>42687</v>
      </c>
      <c r="C121" s="23" t="s">
        <v>18</v>
      </c>
      <c r="D121" s="21">
        <v>35</v>
      </c>
      <c r="E121" s="21">
        <v>38</v>
      </c>
      <c r="F121" s="21" t="s">
        <v>7</v>
      </c>
      <c r="G121" s="21"/>
      <c r="H121" s="21">
        <v>1</v>
      </c>
      <c r="I121" s="21"/>
      <c r="J121" s="21"/>
      <c r="K121" s="24" t="s">
        <v>16</v>
      </c>
      <c r="L121" s="25" t="s">
        <v>20</v>
      </c>
      <c r="M121" s="26"/>
      <c r="N121" s="23" t="s">
        <v>40</v>
      </c>
      <c r="O121" s="23" t="s">
        <v>44</v>
      </c>
    </row>
    <row r="122" spans="1:15" ht="14.25" customHeight="1" x14ac:dyDescent="0.2">
      <c r="A122" s="27">
        <v>2016</v>
      </c>
      <c r="B122" s="28">
        <v>42607</v>
      </c>
      <c r="C122" s="29" t="s">
        <v>32</v>
      </c>
      <c r="D122" s="27">
        <v>35</v>
      </c>
      <c r="E122" s="27">
        <v>43</v>
      </c>
      <c r="F122" s="27" t="s">
        <v>7</v>
      </c>
      <c r="G122" s="27"/>
      <c r="H122" s="27">
        <v>1</v>
      </c>
      <c r="I122" s="27"/>
      <c r="J122" s="27"/>
      <c r="K122" s="30" t="s">
        <v>16</v>
      </c>
      <c r="L122" s="31" t="s">
        <v>20</v>
      </c>
      <c r="M122" s="32"/>
      <c r="N122" s="29" t="s">
        <v>40</v>
      </c>
      <c r="O122" s="29"/>
    </row>
    <row r="123" spans="1:15" ht="14.25" customHeight="1" x14ac:dyDescent="0.2">
      <c r="A123" s="27">
        <v>2016</v>
      </c>
      <c r="B123" s="28">
        <v>42614</v>
      </c>
      <c r="C123" s="29" t="s">
        <v>63</v>
      </c>
      <c r="D123" s="27">
        <v>42</v>
      </c>
      <c r="E123" s="27">
        <v>13</v>
      </c>
      <c r="F123" s="27" t="s">
        <v>6</v>
      </c>
      <c r="G123" s="27">
        <v>1</v>
      </c>
      <c r="H123" s="27"/>
      <c r="I123" s="27"/>
      <c r="J123" s="27"/>
      <c r="K123" s="30" t="s">
        <v>16</v>
      </c>
      <c r="L123" s="31" t="s">
        <v>20</v>
      </c>
      <c r="M123" s="32"/>
      <c r="N123" s="29" t="s">
        <v>40</v>
      </c>
      <c r="O123" s="29"/>
    </row>
    <row r="124" spans="1:15" ht="14.25" customHeight="1" x14ac:dyDescent="0.2">
      <c r="A124" s="27">
        <v>2016</v>
      </c>
      <c r="B124" s="28">
        <v>42622</v>
      </c>
      <c r="C124" s="29" t="s">
        <v>64</v>
      </c>
      <c r="D124" s="27">
        <v>43</v>
      </c>
      <c r="E124" s="27">
        <v>20</v>
      </c>
      <c r="F124" s="27" t="s">
        <v>6</v>
      </c>
      <c r="G124" s="27">
        <v>1</v>
      </c>
      <c r="H124" s="27"/>
      <c r="I124" s="27"/>
      <c r="J124" s="27"/>
      <c r="K124" s="30" t="s">
        <v>16</v>
      </c>
      <c r="L124" s="31" t="s">
        <v>20</v>
      </c>
      <c r="M124" s="32"/>
      <c r="N124" s="29" t="s">
        <v>40</v>
      </c>
      <c r="O124" s="29"/>
    </row>
    <row r="125" spans="1:15" ht="14.25" customHeight="1" x14ac:dyDescent="0.2">
      <c r="A125" s="27">
        <v>2016</v>
      </c>
      <c r="B125" s="28">
        <v>42629</v>
      </c>
      <c r="C125" s="29" t="s">
        <v>23</v>
      </c>
      <c r="D125" s="27">
        <v>7</v>
      </c>
      <c r="E125" s="27">
        <v>31</v>
      </c>
      <c r="F125" s="27" t="s">
        <v>7</v>
      </c>
      <c r="G125" s="27"/>
      <c r="H125" s="27">
        <v>1</v>
      </c>
      <c r="I125" s="27"/>
      <c r="J125" s="27"/>
      <c r="K125" s="30" t="s">
        <v>15</v>
      </c>
      <c r="L125" s="31" t="s">
        <v>20</v>
      </c>
      <c r="M125" s="32"/>
      <c r="N125" s="29" t="s">
        <v>40</v>
      </c>
      <c r="O125" s="29"/>
    </row>
    <row r="126" spans="1:15" ht="14.25" customHeight="1" x14ac:dyDescent="0.2">
      <c r="A126" s="27">
        <v>2016</v>
      </c>
      <c r="B126" s="28">
        <v>42636</v>
      </c>
      <c r="C126" s="29" t="s">
        <v>66</v>
      </c>
      <c r="D126" s="27">
        <v>0</v>
      </c>
      <c r="E126" s="27">
        <v>21</v>
      </c>
      <c r="F126" s="27" t="s">
        <v>7</v>
      </c>
      <c r="G126" s="27"/>
      <c r="H126" s="27">
        <v>1</v>
      </c>
      <c r="I126" s="27"/>
      <c r="J126" s="27"/>
      <c r="K126" s="30" t="s">
        <v>15</v>
      </c>
      <c r="L126" s="31" t="s">
        <v>76</v>
      </c>
      <c r="M126" s="32"/>
      <c r="N126" s="29" t="s">
        <v>40</v>
      </c>
      <c r="O126" s="29"/>
    </row>
    <row r="127" spans="1:15" ht="14.25" customHeight="1" x14ac:dyDescent="0.2">
      <c r="A127" s="27">
        <v>2016</v>
      </c>
      <c r="B127" s="28">
        <v>42650</v>
      </c>
      <c r="C127" s="29" t="s">
        <v>49</v>
      </c>
      <c r="D127" s="27">
        <v>13</v>
      </c>
      <c r="E127" s="27">
        <v>31</v>
      </c>
      <c r="F127" s="27" t="s">
        <v>7</v>
      </c>
      <c r="G127" s="27"/>
      <c r="H127" s="27">
        <v>1</v>
      </c>
      <c r="I127" s="27"/>
      <c r="J127" s="27"/>
      <c r="K127" s="30" t="s">
        <v>16</v>
      </c>
      <c r="L127" s="31" t="s">
        <v>20</v>
      </c>
      <c r="M127" s="32"/>
      <c r="N127" s="29" t="s">
        <v>40</v>
      </c>
      <c r="O127" s="29"/>
    </row>
    <row r="128" spans="1:15" ht="14.25" customHeight="1" x14ac:dyDescent="0.2">
      <c r="A128" s="27">
        <v>2016</v>
      </c>
      <c r="B128" s="28">
        <v>42657</v>
      </c>
      <c r="C128" s="29" t="s">
        <v>25</v>
      </c>
      <c r="D128" s="27">
        <v>41</v>
      </c>
      <c r="E128" s="27">
        <v>62</v>
      </c>
      <c r="F128" s="27" t="s">
        <v>7</v>
      </c>
      <c r="G128" s="27"/>
      <c r="H128" s="27">
        <v>1</v>
      </c>
      <c r="I128" s="27"/>
      <c r="J128" s="27"/>
      <c r="K128" s="30" t="s">
        <v>16</v>
      </c>
      <c r="L128" s="31" t="s">
        <v>20</v>
      </c>
      <c r="M128" s="32"/>
      <c r="N128" s="29" t="s">
        <v>40</v>
      </c>
      <c r="O128" s="29"/>
    </row>
    <row r="129" spans="1:15" ht="14.25" customHeight="1" x14ac:dyDescent="0.2">
      <c r="A129" s="27">
        <v>2016</v>
      </c>
      <c r="B129" s="28">
        <v>42664</v>
      </c>
      <c r="C129" s="29" t="s">
        <v>26</v>
      </c>
      <c r="D129" s="27">
        <v>14</v>
      </c>
      <c r="E129" s="27">
        <v>41</v>
      </c>
      <c r="F129" s="27" t="s">
        <v>7</v>
      </c>
      <c r="G129" s="27"/>
      <c r="H129" s="27">
        <v>1</v>
      </c>
      <c r="I129" s="27"/>
      <c r="J129" s="27"/>
      <c r="K129" s="30" t="s">
        <v>15</v>
      </c>
      <c r="L129" s="31" t="s">
        <v>29</v>
      </c>
      <c r="M129" s="32"/>
      <c r="N129" s="29" t="s">
        <v>40</v>
      </c>
      <c r="O129" s="29"/>
    </row>
    <row r="130" spans="1:15" ht="14.25" customHeight="1" x14ac:dyDescent="0.2">
      <c r="A130" s="27">
        <v>2016</v>
      </c>
      <c r="B130" s="28">
        <v>42671</v>
      </c>
      <c r="C130" s="29" t="s">
        <v>20</v>
      </c>
      <c r="D130" s="27">
        <v>35</v>
      </c>
      <c r="E130" s="27">
        <v>28</v>
      </c>
      <c r="F130" s="27" t="s">
        <v>6</v>
      </c>
      <c r="G130" s="27">
        <v>1</v>
      </c>
      <c r="H130" s="27"/>
      <c r="I130" s="27"/>
      <c r="J130" s="27"/>
      <c r="K130" s="30" t="s">
        <v>15</v>
      </c>
      <c r="L130" s="31" t="s">
        <v>20</v>
      </c>
      <c r="M130" s="32" t="s">
        <v>30</v>
      </c>
      <c r="N130" s="29" t="s">
        <v>40</v>
      </c>
      <c r="O130" s="29"/>
    </row>
    <row r="131" spans="1:15" ht="14.25" customHeight="1" x14ac:dyDescent="0.2">
      <c r="A131" s="27">
        <v>2016</v>
      </c>
      <c r="B131" s="28">
        <v>42678</v>
      </c>
      <c r="C131" s="29" t="s">
        <v>24</v>
      </c>
      <c r="D131" s="27">
        <v>8</v>
      </c>
      <c r="E131" s="27">
        <v>6</v>
      </c>
      <c r="F131" s="27" t="s">
        <v>6</v>
      </c>
      <c r="G131" s="27">
        <v>1</v>
      </c>
      <c r="H131" s="27"/>
      <c r="I131" s="27"/>
      <c r="J131" s="27"/>
      <c r="K131" s="30" t="s">
        <v>16</v>
      </c>
      <c r="L131" s="31" t="s">
        <v>20</v>
      </c>
      <c r="M131" s="32"/>
      <c r="N131" s="29" t="s">
        <v>40</v>
      </c>
      <c r="O131" s="29"/>
    </row>
    <row r="132" spans="1:15" ht="14.25" customHeight="1" x14ac:dyDescent="0.2">
      <c r="A132" s="27">
        <v>2016</v>
      </c>
      <c r="B132" s="28">
        <v>42685</v>
      </c>
      <c r="C132" s="29" t="s">
        <v>25</v>
      </c>
      <c r="D132" s="27">
        <v>21</v>
      </c>
      <c r="E132" s="27">
        <v>47</v>
      </c>
      <c r="F132" s="27" t="s">
        <v>7</v>
      </c>
      <c r="G132" s="27"/>
      <c r="H132" s="27">
        <v>1</v>
      </c>
      <c r="I132" s="27"/>
      <c r="J132" s="27"/>
      <c r="K132" s="30" t="s">
        <v>15</v>
      </c>
      <c r="L132" s="31" t="s">
        <v>20</v>
      </c>
      <c r="M132" s="32"/>
      <c r="N132" s="29" t="s">
        <v>40</v>
      </c>
      <c r="O132" s="29" t="s">
        <v>44</v>
      </c>
    </row>
    <row r="133" spans="1:15" ht="14.25" customHeight="1" x14ac:dyDescent="0.2">
      <c r="B133" s="11" t="s">
        <v>17</v>
      </c>
      <c r="C133" s="12" t="s">
        <v>17</v>
      </c>
      <c r="D133" s="10" t="s">
        <v>17</v>
      </c>
      <c r="E133" s="10" t="s">
        <v>17</v>
      </c>
      <c r="F133" s="10" t="s">
        <v>17</v>
      </c>
      <c r="N133" s="12" t="s">
        <v>17</v>
      </c>
      <c r="O133" s="16" t="s">
        <v>17</v>
      </c>
    </row>
    <row r="134" spans="1:15" ht="14.25" customHeight="1" x14ac:dyDescent="0.2">
      <c r="A134" s="17"/>
      <c r="D134" s="18">
        <f>SUM(D2:D133)</f>
        <v>2933</v>
      </c>
      <c r="E134" s="18">
        <f>SUM(E2:E133)</f>
        <v>3213</v>
      </c>
      <c r="G134" s="10">
        <f>SUM(G2:G133)</f>
        <v>59</v>
      </c>
      <c r="H134" s="10">
        <f>SUM(H2:H133)</f>
        <v>72</v>
      </c>
      <c r="I134" s="10">
        <f>SUM(I2:I133)</f>
        <v>0</v>
      </c>
      <c r="J134" s="19">
        <f>(G134+(I134/2))/(G134+H134+I134)</f>
        <v>0.45038167938931295</v>
      </c>
    </row>
    <row r="135" spans="1:15" ht="14.25" customHeight="1" x14ac:dyDescent="0.2">
      <c r="A135" s="17"/>
      <c r="D135" s="20">
        <f>AVERAGE(D2:D133)</f>
        <v>22.389312977099237</v>
      </c>
      <c r="E135" s="20">
        <f>AVERAGE(E2:E133)</f>
        <v>24.52671755725191</v>
      </c>
      <c r="F135" s="20">
        <f>D135-E135</f>
        <v>-2.1374045801526727</v>
      </c>
    </row>
  </sheetData>
  <conditionalFormatting sqref="F135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defaultGridColor="0" colorId="8" workbookViewId="0">
      <pane ySplit="1" topLeftCell="A2" activePane="bottomLeft" state="frozen"/>
      <selection pane="bottomLeft" activeCell="K22" sqref="K22"/>
    </sheetView>
  </sheetViews>
  <sheetFormatPr defaultRowHeight="14.25" customHeight="1" x14ac:dyDescent="0.2"/>
  <cols>
    <col min="1" max="1" width="5.28515625" style="41" customWidth="1"/>
    <col min="2" max="2" width="5" style="41" customWidth="1"/>
    <col min="3" max="3" width="5.42578125" style="41" customWidth="1"/>
    <col min="4" max="5" width="5.85546875" style="41" customWidth="1"/>
    <col min="6" max="6" width="7.42578125" style="41" customWidth="1"/>
    <col min="7" max="7" width="8" style="44" customWidth="1"/>
    <col min="8" max="8" width="8.140625" style="44" customWidth="1"/>
    <col min="9" max="10" width="7.85546875" style="45" customWidth="1"/>
    <col min="11" max="11" width="9.7109375" style="46" customWidth="1"/>
    <col min="12" max="12" width="7.28515625" style="46" customWidth="1"/>
    <col min="13" max="13" width="19.42578125" style="47" customWidth="1"/>
    <col min="14" max="14" width="22.42578125" style="47" customWidth="1"/>
    <col min="15" max="16" width="4.7109375" style="41" customWidth="1"/>
    <col min="17" max="17" width="4" style="41" customWidth="1"/>
    <col min="18" max="18" width="7.140625" style="42" customWidth="1"/>
    <col min="19" max="19" width="9.140625" style="41"/>
    <col min="20" max="20" width="9.140625" style="48"/>
    <col min="21" max="22" width="9.140625" style="41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7" customFormat="1" ht="14.25" customHeight="1" x14ac:dyDescent="0.2">
      <c r="A1" s="33" t="s">
        <v>0</v>
      </c>
      <c r="B1" s="33" t="s">
        <v>68</v>
      </c>
      <c r="C1" s="33" t="s">
        <v>6</v>
      </c>
      <c r="D1" s="33" t="s">
        <v>7</v>
      </c>
      <c r="E1" s="33" t="s">
        <v>8</v>
      </c>
      <c r="F1" s="33" t="s">
        <v>69</v>
      </c>
      <c r="G1" s="34" t="s">
        <v>70</v>
      </c>
      <c r="H1" s="34" t="s">
        <v>71</v>
      </c>
      <c r="I1" s="35" t="s">
        <v>72</v>
      </c>
      <c r="J1" s="35" t="s">
        <v>72</v>
      </c>
      <c r="K1" s="36" t="s">
        <v>73</v>
      </c>
      <c r="L1" s="36" t="s">
        <v>74</v>
      </c>
      <c r="M1" s="33" t="s">
        <v>13</v>
      </c>
      <c r="O1" s="33"/>
      <c r="P1" s="33"/>
      <c r="Q1" s="33"/>
      <c r="R1" s="38"/>
      <c r="S1" s="39"/>
      <c r="T1" s="40"/>
      <c r="U1" s="39"/>
      <c r="V1" s="39"/>
    </row>
    <row r="2" spans="1:22" ht="14.25" customHeight="1" x14ac:dyDescent="0.2">
      <c r="A2" s="41">
        <v>2005</v>
      </c>
      <c r="B2" s="41">
        <f t="shared" ref="B2:B13" si="0">C2+D2+E2</f>
        <v>10</v>
      </c>
      <c r="C2" s="41">
        <f>SUM('Mountain View'!G2:G11)</f>
        <v>0</v>
      </c>
      <c r="D2" s="41">
        <f>SUM('Mountain View'!H2:H11)</f>
        <v>10</v>
      </c>
      <c r="E2" s="41">
        <f>SUM('Mountain View'!I2:I11)</f>
        <v>0</v>
      </c>
      <c r="F2" s="42">
        <f t="shared" ref="F2:F13" si="1">SUM(C2+(E2/2))/(C2+D2+E2)</f>
        <v>0</v>
      </c>
      <c r="G2" s="43">
        <v>48</v>
      </c>
      <c r="H2" s="44">
        <v>311</v>
      </c>
      <c r="I2" s="45">
        <f t="shared" ref="I2" si="2">G2/B2</f>
        <v>4.8</v>
      </c>
      <c r="J2" s="45">
        <f t="shared" ref="J2" si="3">H2/B2</f>
        <v>31.1</v>
      </c>
      <c r="K2" s="46">
        <f t="shared" ref="K2" si="4">I2-J2</f>
        <v>-26.3</v>
      </c>
      <c r="L2" s="42">
        <f t="shared" ref="L2" si="5">(G2)/(G2+H2)</f>
        <v>0.13370473537604458</v>
      </c>
      <c r="M2" s="47" t="s">
        <v>19</v>
      </c>
    </row>
    <row r="3" spans="1:22" ht="14.25" customHeight="1" x14ac:dyDescent="0.2">
      <c r="A3" s="41">
        <v>2006</v>
      </c>
      <c r="B3" s="41">
        <f t="shared" si="0"/>
        <v>10</v>
      </c>
      <c r="C3" s="41">
        <f>SUM('Mountain View'!G12:G21)</f>
        <v>2</v>
      </c>
      <c r="D3" s="41">
        <f>SUM('Mountain View'!H12:H21)</f>
        <v>8</v>
      </c>
      <c r="E3" s="41">
        <f>SUM('Mountain View'!I12:I21)</f>
        <v>0</v>
      </c>
      <c r="F3" s="42">
        <f t="shared" si="1"/>
        <v>0.2</v>
      </c>
      <c r="G3" s="43">
        <f>SUM('Mountain View'!D12:D21)</f>
        <v>60</v>
      </c>
      <c r="H3" s="43">
        <f>SUM('Mountain View'!E12:E21)</f>
        <v>206</v>
      </c>
      <c r="I3" s="45">
        <f t="shared" ref="I3" si="6">G3/B3</f>
        <v>6</v>
      </c>
      <c r="J3" s="45">
        <f t="shared" ref="J3" si="7">H3/B3</f>
        <v>20.6</v>
      </c>
      <c r="K3" s="46">
        <f t="shared" ref="K3" si="8">I3-J3</f>
        <v>-14.600000000000001</v>
      </c>
      <c r="L3" s="42">
        <f t="shared" ref="L3" si="9">(G3)/(G3+H3)</f>
        <v>0.22556390977443608</v>
      </c>
      <c r="M3" s="47" t="s">
        <v>19</v>
      </c>
    </row>
    <row r="4" spans="1:22" ht="14.25" customHeight="1" x14ac:dyDescent="0.2">
      <c r="A4" s="41">
        <v>2007</v>
      </c>
      <c r="B4" s="41">
        <f t="shared" si="0"/>
        <v>10</v>
      </c>
      <c r="C4" s="41">
        <f>SUM('Mountain View'!G22:G31)</f>
        <v>2</v>
      </c>
      <c r="D4" s="41">
        <f>SUM('Mountain View'!H22:H31)</f>
        <v>8</v>
      </c>
      <c r="E4" s="41">
        <f>SUM('Mountain View'!I22:I31)</f>
        <v>0</v>
      </c>
      <c r="F4" s="42">
        <f t="shared" si="1"/>
        <v>0.2</v>
      </c>
      <c r="G4" s="43">
        <f>SUM('Mountain View'!D22:D31)</f>
        <v>151</v>
      </c>
      <c r="H4" s="43">
        <f>SUM('Mountain View'!E22:E31)</f>
        <v>289</v>
      </c>
      <c r="I4" s="45">
        <f t="shared" ref="I4" si="10">G4/B4</f>
        <v>15.1</v>
      </c>
      <c r="J4" s="45">
        <f t="shared" ref="J4" si="11">H4/B4</f>
        <v>28.9</v>
      </c>
      <c r="K4" s="46">
        <f t="shared" ref="K4" si="12">I4-J4</f>
        <v>-13.799999999999999</v>
      </c>
      <c r="L4" s="42">
        <f t="shared" ref="L4" si="13">(G4)/(G4+H4)</f>
        <v>0.3431818181818182</v>
      </c>
      <c r="M4" s="47" t="s">
        <v>19</v>
      </c>
    </row>
    <row r="5" spans="1:22" ht="14.25" customHeight="1" x14ac:dyDescent="0.2">
      <c r="A5" s="41">
        <v>2008</v>
      </c>
      <c r="B5" s="41">
        <f t="shared" si="0"/>
        <v>10</v>
      </c>
      <c r="C5" s="41">
        <f>SUM('Mountain View'!G32:G41)</f>
        <v>5</v>
      </c>
      <c r="D5" s="41">
        <f>SUM('Mountain View'!H32:H41)</f>
        <v>5</v>
      </c>
      <c r="E5" s="41">
        <f>SUM('Mountain View'!I32:I41)</f>
        <v>0</v>
      </c>
      <c r="F5" s="42">
        <f t="shared" si="1"/>
        <v>0.5</v>
      </c>
      <c r="G5" s="43">
        <f>SUM('Mountain View'!D32:D41)</f>
        <v>215</v>
      </c>
      <c r="H5" s="43">
        <f>SUM('Mountain View'!E32:E41)</f>
        <v>207</v>
      </c>
      <c r="I5" s="45">
        <f t="shared" ref="I5" si="14">G5/B5</f>
        <v>21.5</v>
      </c>
      <c r="J5" s="45">
        <f t="shared" ref="J5" si="15">H5/B5</f>
        <v>20.7</v>
      </c>
      <c r="K5" s="46">
        <f t="shared" ref="K5" si="16">I5-J5</f>
        <v>0.80000000000000071</v>
      </c>
      <c r="L5" s="42">
        <f t="shared" ref="L5" si="17">(G5)/(G5+H5)</f>
        <v>0.50947867298578198</v>
      </c>
      <c r="M5" s="47" t="s">
        <v>19</v>
      </c>
    </row>
    <row r="6" spans="1:22" ht="14.25" customHeight="1" x14ac:dyDescent="0.2">
      <c r="A6" s="41">
        <v>2009</v>
      </c>
      <c r="B6" s="41">
        <f t="shared" si="0"/>
        <v>10</v>
      </c>
      <c r="C6" s="41">
        <f>SUM('Mountain View'!G42:G51)</f>
        <v>4</v>
      </c>
      <c r="D6" s="41">
        <f>SUM('Mountain View'!H42:H51)</f>
        <v>6</v>
      </c>
      <c r="E6" s="41">
        <f>SUM('Mountain View'!I42:I51)</f>
        <v>0</v>
      </c>
      <c r="F6" s="42">
        <f t="shared" si="1"/>
        <v>0.4</v>
      </c>
      <c r="G6" s="43">
        <f>SUM('Mountain View'!D42:D51)</f>
        <v>243</v>
      </c>
      <c r="H6" s="43">
        <f>SUM('Mountain View'!E42:E51)</f>
        <v>292</v>
      </c>
      <c r="I6" s="45">
        <f t="shared" ref="I6" si="18">G6/B6</f>
        <v>24.3</v>
      </c>
      <c r="J6" s="45">
        <f t="shared" ref="J6" si="19">H6/B6</f>
        <v>29.2</v>
      </c>
      <c r="K6" s="46">
        <f t="shared" ref="K6" si="20">I6-J6</f>
        <v>-4.8999999999999986</v>
      </c>
      <c r="L6" s="42">
        <f t="shared" ref="L6" si="21">(G6)/(G6+H6)</f>
        <v>0.45420560747663552</v>
      </c>
      <c r="M6" s="47" t="s">
        <v>19</v>
      </c>
    </row>
    <row r="7" spans="1:22" ht="14.25" customHeight="1" x14ac:dyDescent="0.2">
      <c r="A7" s="41">
        <v>2010</v>
      </c>
      <c r="B7" s="41">
        <f t="shared" si="0"/>
        <v>12</v>
      </c>
      <c r="C7" s="41">
        <f>SUM('Mountain View'!G52:G63)</f>
        <v>8</v>
      </c>
      <c r="D7" s="41">
        <f>SUM('Mountain View'!H52:H63)</f>
        <v>4</v>
      </c>
      <c r="E7" s="41">
        <f>SUM('Mountain View'!I52:I63)</f>
        <v>0</v>
      </c>
      <c r="F7" s="42">
        <f t="shared" si="1"/>
        <v>0.66666666666666663</v>
      </c>
      <c r="G7" s="43">
        <f>SUM('Mountain View'!D52:D63)</f>
        <v>261</v>
      </c>
      <c r="H7" s="43">
        <f>SUM('Mountain View'!E52:E63)</f>
        <v>217</v>
      </c>
      <c r="I7" s="45">
        <f t="shared" ref="I7" si="22">G7/B7</f>
        <v>21.75</v>
      </c>
      <c r="J7" s="45">
        <f t="shared" ref="J7" si="23">H7/B7</f>
        <v>18.083333333333332</v>
      </c>
      <c r="K7" s="46">
        <f t="shared" ref="K7" si="24">I7-J7</f>
        <v>3.6666666666666679</v>
      </c>
      <c r="L7" s="42">
        <f t="shared" ref="L7" si="25">(G7)/(G7+H7)</f>
        <v>0.54602510460251041</v>
      </c>
      <c r="M7" s="47" t="s">
        <v>40</v>
      </c>
    </row>
    <row r="8" spans="1:22" ht="14.25" customHeight="1" x14ac:dyDescent="0.2">
      <c r="A8" s="41">
        <v>2011</v>
      </c>
      <c r="B8" s="41">
        <f t="shared" si="0"/>
        <v>11</v>
      </c>
      <c r="C8" s="41">
        <f>SUM('Mountain View'!G64:G74)</f>
        <v>7</v>
      </c>
      <c r="D8" s="41">
        <f>SUM('Mountain View'!H64:H74)</f>
        <v>4</v>
      </c>
      <c r="E8" s="41">
        <f>SUM('Mountain View'!I64:I74)</f>
        <v>0</v>
      </c>
      <c r="F8" s="42">
        <f t="shared" si="1"/>
        <v>0.63636363636363635</v>
      </c>
      <c r="G8" s="43">
        <f>SUM('Mountain View'!D64:D74)</f>
        <v>333</v>
      </c>
      <c r="H8" s="43">
        <f>SUM('Mountain View'!E64:E74)</f>
        <v>157</v>
      </c>
      <c r="I8" s="45">
        <f t="shared" ref="I8" si="26">G8/B8</f>
        <v>30.272727272727273</v>
      </c>
      <c r="J8" s="45">
        <f t="shared" ref="J8" si="27">H8/B8</f>
        <v>14.272727272727273</v>
      </c>
      <c r="K8" s="46">
        <f t="shared" ref="K8" si="28">I8-J8</f>
        <v>16</v>
      </c>
      <c r="L8" s="42">
        <f t="shared" ref="L8" si="29">(G8)/(G8+H8)</f>
        <v>0.67959183673469392</v>
      </c>
      <c r="M8" s="47" t="s">
        <v>40</v>
      </c>
    </row>
    <row r="9" spans="1:22" ht="14.25" customHeight="1" x14ac:dyDescent="0.2">
      <c r="A9" s="41">
        <v>2012</v>
      </c>
      <c r="B9" s="41">
        <f t="shared" si="0"/>
        <v>13</v>
      </c>
      <c r="C9" s="41">
        <f>SUM('Mountain View'!G75:G87)</f>
        <v>8</v>
      </c>
      <c r="D9" s="41">
        <f>SUM('Mountain View'!H75:H87)</f>
        <v>5</v>
      </c>
      <c r="E9" s="41">
        <f>SUM('Mountain View'!I75:I87)</f>
        <v>0</v>
      </c>
      <c r="F9" s="42">
        <f t="shared" si="1"/>
        <v>0.61538461538461542</v>
      </c>
      <c r="G9" s="43">
        <f>SUM('Mountain View'!D75:D87)</f>
        <v>440</v>
      </c>
      <c r="H9" s="43">
        <f>SUM('Mountain View'!E75:E87)</f>
        <v>281</v>
      </c>
      <c r="I9" s="45">
        <f t="shared" ref="I9" si="30">G9/B9</f>
        <v>33.846153846153847</v>
      </c>
      <c r="J9" s="45">
        <f t="shared" ref="J9" si="31">H9/B9</f>
        <v>21.615384615384617</v>
      </c>
      <c r="K9" s="46">
        <f t="shared" ref="K9" si="32">I9-J9</f>
        <v>12.23076923076923</v>
      </c>
      <c r="L9" s="42">
        <f t="shared" ref="L9" si="33">(G9)/(G9+H9)</f>
        <v>0.61026352288488206</v>
      </c>
      <c r="M9" s="47" t="s">
        <v>40</v>
      </c>
    </row>
    <row r="10" spans="1:22" ht="14.25" customHeight="1" x14ac:dyDescent="0.2">
      <c r="A10" s="41">
        <v>2013</v>
      </c>
      <c r="B10" s="41">
        <f t="shared" si="0"/>
        <v>12</v>
      </c>
      <c r="C10" s="41">
        <f>SUM('Mountain View'!G88:G99)</f>
        <v>8</v>
      </c>
      <c r="D10" s="41">
        <f>SUM('Mountain View'!H88:H99)</f>
        <v>4</v>
      </c>
      <c r="E10" s="41">
        <f>SUM('Mountain View'!I88:I99)</f>
        <v>0</v>
      </c>
      <c r="F10" s="42">
        <f t="shared" si="1"/>
        <v>0.66666666666666663</v>
      </c>
      <c r="G10" s="43">
        <f>SUM('Mountain View'!D88:D99)</f>
        <v>298</v>
      </c>
      <c r="H10" s="43">
        <f>SUM('Mountain View'!E88:E99)</f>
        <v>266</v>
      </c>
      <c r="I10" s="45">
        <f t="shared" ref="I10" si="34">G10/B10</f>
        <v>24.833333333333332</v>
      </c>
      <c r="J10" s="45">
        <f t="shared" ref="J10" si="35">H10/B10</f>
        <v>22.166666666666668</v>
      </c>
      <c r="K10" s="46">
        <f t="shared" ref="K10" si="36">I10-J10</f>
        <v>2.6666666666666643</v>
      </c>
      <c r="L10" s="42">
        <f t="shared" ref="L10" si="37">(G10)/(G10+H10)</f>
        <v>0.52836879432624118</v>
      </c>
      <c r="M10" s="47" t="s">
        <v>40</v>
      </c>
    </row>
    <row r="11" spans="1:22" ht="14.25" customHeight="1" x14ac:dyDescent="0.2">
      <c r="A11" s="41">
        <v>2014</v>
      </c>
      <c r="B11" s="41">
        <f t="shared" si="0"/>
        <v>11</v>
      </c>
      <c r="C11" s="41">
        <f>SUM('Mountain View'!G100:G110)</f>
        <v>4</v>
      </c>
      <c r="D11" s="41">
        <f>SUM('Mountain View'!H100:H110)</f>
        <v>7</v>
      </c>
      <c r="E11" s="41">
        <f>SUM('Mountain View'!I100:I110)</f>
        <v>0</v>
      </c>
      <c r="F11" s="42">
        <f t="shared" si="1"/>
        <v>0.36363636363636365</v>
      </c>
      <c r="G11" s="43">
        <f>SUM('Mountain View'!D100:D110)</f>
        <v>190</v>
      </c>
      <c r="H11" s="43">
        <f>SUM('Mountain View'!E100:E110)</f>
        <v>311</v>
      </c>
      <c r="I11" s="45">
        <f t="shared" ref="I11" si="38">G11/B11</f>
        <v>17.272727272727273</v>
      </c>
      <c r="J11" s="45">
        <f t="shared" ref="J11" si="39">H11/B11</f>
        <v>28.272727272727273</v>
      </c>
      <c r="K11" s="46">
        <f t="shared" ref="K11" si="40">I11-J11</f>
        <v>-11</v>
      </c>
      <c r="L11" s="42">
        <f t="shared" ref="L11" si="41">(G11)/(G11+H11)</f>
        <v>0.37924151696606784</v>
      </c>
      <c r="M11" s="47" t="s">
        <v>40</v>
      </c>
    </row>
    <row r="12" spans="1:22" ht="14.25" customHeight="1" x14ac:dyDescent="0.2">
      <c r="A12" s="41">
        <v>2015</v>
      </c>
      <c r="B12" s="41">
        <f t="shared" si="0"/>
        <v>11</v>
      </c>
      <c r="C12" s="41">
        <f>SUM('Mountain View'!G111:G121)</f>
        <v>7</v>
      </c>
      <c r="D12" s="41">
        <f>SUM('Mountain View'!H111:H121)</f>
        <v>4</v>
      </c>
      <c r="E12" s="41">
        <f>SUM('Mountain View'!I111:I121)</f>
        <v>0</v>
      </c>
      <c r="F12" s="42">
        <f t="shared" si="1"/>
        <v>0.63636363636363635</v>
      </c>
      <c r="G12" s="43">
        <f>SUM('Mountain View'!D111:D121)</f>
        <v>410</v>
      </c>
      <c r="H12" s="43">
        <f>SUM('Mountain View'!E111:E121)</f>
        <v>269</v>
      </c>
      <c r="I12" s="45">
        <f t="shared" ref="I12" si="42">G12/B12</f>
        <v>37.272727272727273</v>
      </c>
      <c r="J12" s="45">
        <f t="shared" ref="J12" si="43">H12/B12</f>
        <v>24.454545454545453</v>
      </c>
      <c r="K12" s="46">
        <f t="shared" ref="K12" si="44">I12-J12</f>
        <v>12.81818181818182</v>
      </c>
      <c r="L12" s="42">
        <f t="shared" ref="L12" si="45">(G12)/(G12+H12)</f>
        <v>0.60382916053019142</v>
      </c>
      <c r="M12" s="47" t="s">
        <v>40</v>
      </c>
    </row>
    <row r="13" spans="1:22" ht="14.25" customHeight="1" x14ac:dyDescent="0.2">
      <c r="A13" s="41">
        <v>2016</v>
      </c>
      <c r="B13" s="41">
        <f t="shared" si="0"/>
        <v>11</v>
      </c>
      <c r="C13" s="41">
        <f>SUM('Mountain View'!G122:G132)</f>
        <v>4</v>
      </c>
      <c r="D13" s="41">
        <f>SUM('Mountain View'!H122:H132)</f>
        <v>7</v>
      </c>
      <c r="E13" s="41">
        <f>SUM('Mountain View'!I122:I132)</f>
        <v>0</v>
      </c>
      <c r="F13" s="42">
        <f t="shared" si="1"/>
        <v>0.36363636363636365</v>
      </c>
      <c r="G13" s="43">
        <f>SUM('Mountain View'!D122:D132)</f>
        <v>259</v>
      </c>
      <c r="H13" s="43">
        <f>SUM('Mountain View'!E122:E132)</f>
        <v>343</v>
      </c>
      <c r="I13" s="45">
        <f t="shared" ref="I13" si="46">G13/B13</f>
        <v>23.545454545454547</v>
      </c>
      <c r="J13" s="45">
        <f t="shared" ref="J13" si="47">H13/B13</f>
        <v>31.181818181818183</v>
      </c>
      <c r="K13" s="46">
        <f t="shared" ref="K13" si="48">I13-J13</f>
        <v>-7.6363636363636367</v>
      </c>
      <c r="L13" s="42">
        <f t="shared" ref="L13" si="49">(G13)/(G13+H13)</f>
        <v>0.43023255813953487</v>
      </c>
      <c r="M13" s="47" t="s">
        <v>40</v>
      </c>
    </row>
    <row r="14" spans="1:22" ht="14.25" customHeight="1" x14ac:dyDescent="0.2">
      <c r="B14" s="41" t="s">
        <v>17</v>
      </c>
      <c r="F14" s="42"/>
      <c r="I14" s="45" t="s">
        <v>17</v>
      </c>
      <c r="J14" s="45" t="s">
        <v>17</v>
      </c>
      <c r="K14" s="46" t="s">
        <v>17</v>
      </c>
      <c r="L14" s="42" t="s">
        <v>17</v>
      </c>
    </row>
    <row r="15" spans="1:22" ht="14.25" customHeight="1" x14ac:dyDescent="0.2">
      <c r="B15" s="41">
        <f>SUM(B2:B14)</f>
        <v>131</v>
      </c>
      <c r="C15" s="41">
        <f>SUM(C2:C14)</f>
        <v>59</v>
      </c>
      <c r="D15" s="41">
        <f>SUM(D2:D14)</f>
        <v>72</v>
      </c>
      <c r="E15" s="41">
        <f>SUM(E2:E14)</f>
        <v>0</v>
      </c>
      <c r="F15" s="42">
        <f>(C15+(E15/2))/(C15+D15+E15)</f>
        <v>0.45038167938931295</v>
      </c>
      <c r="G15" s="43">
        <f>SUM(G2:G14)</f>
        <v>2908</v>
      </c>
      <c r="H15" s="43">
        <f>SUM(H2:H14)</f>
        <v>3149</v>
      </c>
      <c r="I15" s="49">
        <f>G15/B15</f>
        <v>22.198473282442748</v>
      </c>
      <c r="J15" s="49">
        <f>H15/B15</f>
        <v>24.038167938931299</v>
      </c>
      <c r="K15" s="46">
        <f>I15-J15</f>
        <v>-1.8396946564885504</v>
      </c>
      <c r="L15" s="42">
        <f>(G15)/(G15+H15)</f>
        <v>0.48010566286940731</v>
      </c>
    </row>
    <row r="16" spans="1:22" ht="14.25" customHeight="1" x14ac:dyDescent="0.2">
      <c r="C16" s="41" t="s">
        <v>17</v>
      </c>
      <c r="D16" s="41" t="s">
        <v>17</v>
      </c>
      <c r="E16" s="41" t="s">
        <v>17</v>
      </c>
      <c r="G16" s="49">
        <f>AVERAGE(G2:G14)</f>
        <v>242.33333333333334</v>
      </c>
      <c r="H16" s="49">
        <f>AVERAGE(H2:H14)</f>
        <v>262.41666666666669</v>
      </c>
      <c r="M16" s="47" t="s">
        <v>75</v>
      </c>
    </row>
    <row r="17" spans="7:13" ht="14.25" customHeight="1" x14ac:dyDescent="0.2">
      <c r="G17" s="50"/>
      <c r="H17" s="50"/>
      <c r="M17" s="47" t="s">
        <v>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ySplit="1" topLeftCell="A2" activePane="bottomLeft" state="frozen"/>
      <selection pane="bottomLeft" activeCell="K22" sqref="K2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7">
        <v>2010</v>
      </c>
      <c r="B2" s="28">
        <v>42694</v>
      </c>
      <c r="C2" s="29" t="s">
        <v>26</v>
      </c>
      <c r="D2" s="27">
        <v>18</v>
      </c>
      <c r="E2" s="27">
        <v>12</v>
      </c>
      <c r="F2" s="27" t="s">
        <v>6</v>
      </c>
      <c r="G2" s="27">
        <v>1</v>
      </c>
      <c r="H2" s="27"/>
      <c r="I2" s="27"/>
      <c r="J2" s="27"/>
      <c r="K2" s="30" t="s">
        <v>16</v>
      </c>
      <c r="L2" s="31" t="s">
        <v>20</v>
      </c>
      <c r="M2" s="32"/>
      <c r="N2" s="29" t="s">
        <v>40</v>
      </c>
      <c r="O2" s="29" t="s">
        <v>44</v>
      </c>
    </row>
    <row r="3" spans="1:15" ht="14.25" customHeight="1" x14ac:dyDescent="0.2">
      <c r="A3" s="27">
        <v>2010</v>
      </c>
      <c r="B3" s="28">
        <v>42701</v>
      </c>
      <c r="C3" s="29" t="s">
        <v>39</v>
      </c>
      <c r="D3" s="27">
        <v>7</v>
      </c>
      <c r="E3" s="27">
        <v>48</v>
      </c>
      <c r="F3" s="27" t="s">
        <v>7</v>
      </c>
      <c r="G3" s="27"/>
      <c r="H3" s="27">
        <v>1</v>
      </c>
      <c r="I3" s="27"/>
      <c r="J3" s="27"/>
      <c r="K3" s="30" t="s">
        <v>15</v>
      </c>
      <c r="L3" s="31" t="s">
        <v>42</v>
      </c>
      <c r="M3" s="32" t="s">
        <v>43</v>
      </c>
      <c r="N3" s="29" t="s">
        <v>40</v>
      </c>
      <c r="O3" s="29" t="s">
        <v>45</v>
      </c>
    </row>
    <row r="4" spans="1:15" ht="14.25" customHeight="1" x14ac:dyDescent="0.2">
      <c r="A4" s="21">
        <v>2011</v>
      </c>
      <c r="B4" s="22">
        <v>42685</v>
      </c>
      <c r="C4" s="23" t="s">
        <v>25</v>
      </c>
      <c r="D4" s="21">
        <v>35</v>
      </c>
      <c r="E4" s="21">
        <v>42</v>
      </c>
      <c r="F4" s="21" t="s">
        <v>7</v>
      </c>
      <c r="G4" s="21"/>
      <c r="H4" s="21">
        <v>1</v>
      </c>
      <c r="I4" s="21"/>
      <c r="J4" s="21"/>
      <c r="K4" s="24" t="s">
        <v>15</v>
      </c>
      <c r="L4" s="25" t="s">
        <v>20</v>
      </c>
      <c r="M4" s="26"/>
      <c r="N4" s="23" t="s">
        <v>40</v>
      </c>
      <c r="O4" s="23" t="s">
        <v>44</v>
      </c>
    </row>
    <row r="5" spans="1:15" ht="14.25" customHeight="1" x14ac:dyDescent="0.2">
      <c r="A5" s="27">
        <v>2012</v>
      </c>
      <c r="B5" s="28">
        <v>42683</v>
      </c>
      <c r="C5" s="29" t="s">
        <v>26</v>
      </c>
      <c r="D5" s="27">
        <v>45</v>
      </c>
      <c r="E5" s="27">
        <v>21</v>
      </c>
      <c r="F5" s="27" t="s">
        <v>6</v>
      </c>
      <c r="G5" s="27">
        <v>1</v>
      </c>
      <c r="H5" s="27"/>
      <c r="I5" s="27"/>
      <c r="J5" s="27"/>
      <c r="K5" s="30" t="s">
        <v>15</v>
      </c>
      <c r="L5" s="31" t="s">
        <v>29</v>
      </c>
      <c r="M5" s="32"/>
      <c r="N5" s="29" t="s">
        <v>40</v>
      </c>
      <c r="O5" s="29" t="s">
        <v>48</v>
      </c>
    </row>
    <row r="6" spans="1:15" ht="14.25" customHeight="1" x14ac:dyDescent="0.2">
      <c r="A6" s="27">
        <v>2012</v>
      </c>
      <c r="B6" s="28">
        <v>42690</v>
      </c>
      <c r="C6" s="29" t="s">
        <v>49</v>
      </c>
      <c r="D6" s="27">
        <v>14</v>
      </c>
      <c r="E6" s="27">
        <v>13</v>
      </c>
      <c r="F6" s="27" t="s">
        <v>6</v>
      </c>
      <c r="G6" s="27">
        <v>1</v>
      </c>
      <c r="H6" s="27"/>
      <c r="I6" s="27"/>
      <c r="J6" s="27"/>
      <c r="K6" s="30" t="s">
        <v>50</v>
      </c>
      <c r="L6" s="31" t="s">
        <v>33</v>
      </c>
      <c r="M6" s="32" t="s">
        <v>51</v>
      </c>
      <c r="N6" s="29" t="s">
        <v>40</v>
      </c>
      <c r="O6" s="29" t="s">
        <v>52</v>
      </c>
    </row>
    <row r="7" spans="1:15" ht="14.25" customHeight="1" x14ac:dyDescent="0.2">
      <c r="A7" s="27">
        <v>2012</v>
      </c>
      <c r="B7" s="28">
        <v>42697</v>
      </c>
      <c r="C7" s="29" t="s">
        <v>24</v>
      </c>
      <c r="D7" s="27">
        <v>12</v>
      </c>
      <c r="E7" s="27">
        <v>49</v>
      </c>
      <c r="F7" s="27" t="s">
        <v>7</v>
      </c>
      <c r="G7" s="27"/>
      <c r="H7" s="27">
        <v>1</v>
      </c>
      <c r="I7" s="27"/>
      <c r="J7" s="27"/>
      <c r="K7" s="30" t="s">
        <v>15</v>
      </c>
      <c r="L7" s="31" t="s">
        <v>20</v>
      </c>
      <c r="M7" s="32"/>
      <c r="N7" s="29" t="s">
        <v>40</v>
      </c>
      <c r="O7" s="29" t="s">
        <v>44</v>
      </c>
    </row>
    <row r="8" spans="1:15" ht="14.25" customHeight="1" x14ac:dyDescent="0.2">
      <c r="A8" s="21">
        <v>2013</v>
      </c>
      <c r="B8" s="22">
        <v>42689</v>
      </c>
      <c r="C8" s="23" t="s">
        <v>49</v>
      </c>
      <c r="D8" s="21">
        <v>21</v>
      </c>
      <c r="E8" s="21">
        <v>7</v>
      </c>
      <c r="F8" s="21" t="s">
        <v>6</v>
      </c>
      <c r="G8" s="21">
        <v>1</v>
      </c>
      <c r="H8" s="21"/>
      <c r="I8" s="21"/>
      <c r="J8" s="21"/>
      <c r="K8" s="24" t="s">
        <v>16</v>
      </c>
      <c r="L8" s="25" t="s">
        <v>20</v>
      </c>
      <c r="M8" s="26"/>
      <c r="N8" s="23" t="s">
        <v>40</v>
      </c>
      <c r="O8" s="23" t="s">
        <v>44</v>
      </c>
    </row>
    <row r="9" spans="1:15" ht="14.25" customHeight="1" x14ac:dyDescent="0.2">
      <c r="A9" s="21">
        <v>2013</v>
      </c>
      <c r="B9" s="22">
        <v>42696</v>
      </c>
      <c r="C9" s="23" t="s">
        <v>59</v>
      </c>
      <c r="D9" s="21">
        <v>7</v>
      </c>
      <c r="E9" s="21">
        <v>49</v>
      </c>
      <c r="F9" s="21" t="s">
        <v>7</v>
      </c>
      <c r="G9" s="21"/>
      <c r="H9" s="21">
        <v>1</v>
      </c>
      <c r="I9" s="21"/>
      <c r="J9" s="21"/>
      <c r="K9" s="24" t="s">
        <v>15</v>
      </c>
      <c r="L9" s="25" t="s">
        <v>60</v>
      </c>
      <c r="M9" s="26"/>
      <c r="N9" s="23" t="s">
        <v>40</v>
      </c>
      <c r="O9" s="23" t="s">
        <v>61</v>
      </c>
    </row>
    <row r="10" spans="1:15" ht="14.25" customHeight="1" x14ac:dyDescent="0.2">
      <c r="A10" s="27">
        <v>2014</v>
      </c>
      <c r="B10" s="28">
        <v>42688</v>
      </c>
      <c r="C10" s="29" t="s">
        <v>59</v>
      </c>
      <c r="D10" s="27">
        <v>13</v>
      </c>
      <c r="E10" s="27">
        <v>50</v>
      </c>
      <c r="F10" s="27" t="s">
        <v>7</v>
      </c>
      <c r="G10" s="27"/>
      <c r="H10" s="27">
        <v>1</v>
      </c>
      <c r="I10" s="27"/>
      <c r="J10" s="27"/>
      <c r="K10" s="30" t="s">
        <v>15</v>
      </c>
      <c r="L10" s="31" t="s">
        <v>60</v>
      </c>
      <c r="M10" s="32"/>
      <c r="N10" s="29" t="s">
        <v>40</v>
      </c>
      <c r="O10" s="29" t="s">
        <v>61</v>
      </c>
    </row>
    <row r="11" spans="1:15" ht="14.25" customHeight="1" x14ac:dyDescent="0.2">
      <c r="A11" s="21">
        <v>2015</v>
      </c>
      <c r="B11" s="22">
        <v>42687</v>
      </c>
      <c r="C11" s="23" t="s">
        <v>18</v>
      </c>
      <c r="D11" s="21">
        <v>35</v>
      </c>
      <c r="E11" s="21">
        <v>38</v>
      </c>
      <c r="F11" s="21" t="s">
        <v>7</v>
      </c>
      <c r="G11" s="21"/>
      <c r="H11" s="21">
        <v>1</v>
      </c>
      <c r="I11" s="21"/>
      <c r="J11" s="21"/>
      <c r="K11" s="24" t="s">
        <v>16</v>
      </c>
      <c r="L11" s="25" t="s">
        <v>20</v>
      </c>
      <c r="M11" s="26"/>
      <c r="N11" s="23" t="s">
        <v>40</v>
      </c>
      <c r="O11" s="23" t="s">
        <v>44</v>
      </c>
    </row>
    <row r="12" spans="1:15" ht="14.25" customHeight="1" x14ac:dyDescent="0.2">
      <c r="A12" s="27">
        <v>2016</v>
      </c>
      <c r="B12" s="28">
        <v>42685</v>
      </c>
      <c r="C12" s="29" t="s">
        <v>25</v>
      </c>
      <c r="D12" s="27">
        <v>21</v>
      </c>
      <c r="E12" s="27">
        <v>47</v>
      </c>
      <c r="F12" s="27" t="s">
        <v>7</v>
      </c>
      <c r="G12" s="27"/>
      <c r="H12" s="27">
        <v>1</v>
      </c>
      <c r="I12" s="27"/>
      <c r="J12" s="27"/>
      <c r="K12" s="30" t="s">
        <v>15</v>
      </c>
      <c r="L12" s="31" t="s">
        <v>20</v>
      </c>
      <c r="M12" s="32"/>
      <c r="N12" s="29" t="s">
        <v>40</v>
      </c>
      <c r="O12" s="29" t="s">
        <v>44</v>
      </c>
    </row>
    <row r="13" spans="1:15" ht="14.25" customHeight="1" x14ac:dyDescent="0.2">
      <c r="B13" s="11" t="s">
        <v>17</v>
      </c>
      <c r="C13" s="12" t="s">
        <v>17</v>
      </c>
      <c r="D13" s="10" t="s">
        <v>17</v>
      </c>
      <c r="E13" s="10" t="s">
        <v>17</v>
      </c>
      <c r="F13" s="10" t="s">
        <v>17</v>
      </c>
      <c r="N13" s="12" t="s">
        <v>17</v>
      </c>
      <c r="O13" s="16" t="s">
        <v>17</v>
      </c>
    </row>
    <row r="14" spans="1:15" ht="14.25" customHeight="1" x14ac:dyDescent="0.2">
      <c r="A14" s="17"/>
      <c r="D14" s="18">
        <f>SUM(D2:D13)</f>
        <v>228</v>
      </c>
      <c r="E14" s="18">
        <f>SUM(E2:E13)</f>
        <v>376</v>
      </c>
      <c r="G14" s="10">
        <f>SUM(G2:G13)</f>
        <v>4</v>
      </c>
      <c r="H14" s="10">
        <f>SUM(H2:H13)</f>
        <v>7</v>
      </c>
      <c r="I14" s="10">
        <f>SUM(I2:I13)</f>
        <v>0</v>
      </c>
      <c r="J14" s="19">
        <f>(G14+(I14/2))/(G14+H14+I14)</f>
        <v>0.36363636363636365</v>
      </c>
    </row>
    <row r="15" spans="1:15" ht="14.25" customHeight="1" x14ac:dyDescent="0.2">
      <c r="A15" s="17"/>
      <c r="D15" s="20">
        <f>AVERAGE(D2:D13)</f>
        <v>20.727272727272727</v>
      </c>
      <c r="E15" s="20">
        <f>AVERAGE(E2:E13)</f>
        <v>34.18181818181818</v>
      </c>
      <c r="F15" s="20">
        <f>D15-E15</f>
        <v>-13.454545454545453</v>
      </c>
    </row>
  </sheetData>
  <conditionalFormatting sqref="F1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Mountain View</vt:lpstr>
      <vt:lpstr>Yearly</vt:lpstr>
      <vt:lpstr>playoffs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2016-03-19T00:13:51Z</dcterms:created>
  <dcterms:modified xsi:type="dcterms:W3CDTF">2016-11-15T13:20:56Z</dcterms:modified>
</cp:coreProperties>
</file>